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worldbankgroup-my.sharepoint.com/personal/vgonzalez3_worldbank_org/Documents/ASL2 Shared Program folder/ASL2 National projects Implementation/ASL 2 Colombia Implementacion/ASL2 Colombia Reports incl ISR/Reporte GEF7 Mid Term/"/>
    </mc:Choice>
  </mc:AlternateContent>
  <xr:revisionPtr revIDLastSave="0" documentId="8_{AF3DA26A-9845-4A4A-B968-4710D6C6CCA5}" xr6:coauthVersionLast="47" xr6:coauthVersionMax="47" xr10:uidLastSave="{00000000-0000-0000-0000-000000000000}"/>
  <bookViews>
    <workbookView xWindow="-120" yWindow="-120" windowWidth="29040" windowHeight="15720" activeTab="2" xr2:uid="{461E50CA-9CC1-4E82-A0F6-BC6B98B82953}"/>
  </bookViews>
  <sheets>
    <sheet name="PNR MIRAFLORES PICACHOS" sheetId="1" r:id="rId1"/>
    <sheet name="RFPN SERRANIA LA LINDOSA_" sheetId="2" r:id="rId2"/>
    <sheet name="APR BAJO GUAYABERO" sheetId="3" r:id="rId3"/>
  </sheets>
  <externalReferences>
    <externalReference r:id="rId4"/>
    <externalReference r:id="rId5"/>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5" i="3" l="1"/>
  <c r="B164" i="3"/>
  <c r="B163" i="3"/>
  <c r="B162" i="3"/>
  <c r="B161" i="3"/>
  <c r="E153" i="3"/>
  <c r="D153" i="3"/>
  <c r="C151" i="3"/>
  <c r="C150" i="3"/>
  <c r="C149" i="3"/>
  <c r="C148" i="3"/>
  <c r="C147" i="3"/>
  <c r="C145" i="3"/>
  <c r="C146" i="3" s="1"/>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E24" i="3"/>
  <c r="D24" i="3"/>
  <c r="C24" i="3"/>
  <c r="E23" i="3"/>
  <c r="D23" i="3"/>
  <c r="C23" i="3"/>
  <c r="E22" i="3"/>
  <c r="D22" i="3"/>
  <c r="C22" i="3"/>
  <c r="E21" i="3"/>
  <c r="D21" i="3"/>
  <c r="C21" i="3"/>
  <c r="E15" i="3"/>
  <c r="D15" i="3"/>
  <c r="C15" i="3"/>
  <c r="C153" i="3" l="1"/>
  <c r="B165" i="2"/>
  <c r="B164" i="2"/>
  <c r="B163" i="2"/>
  <c r="B162" i="2"/>
  <c r="B161" i="2"/>
  <c r="E153" i="2"/>
  <c r="D153" i="2"/>
  <c r="C151" i="2"/>
  <c r="C150" i="2"/>
  <c r="C148" i="2"/>
  <c r="C146"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E24" i="2"/>
  <c r="D24" i="2"/>
  <c r="C24" i="2"/>
  <c r="E23" i="2"/>
  <c r="D23" i="2"/>
  <c r="C23" i="2"/>
  <c r="E22" i="2"/>
  <c r="D22" i="2"/>
  <c r="C22" i="2"/>
  <c r="E21" i="2"/>
  <c r="D21" i="2"/>
  <c r="C21" i="2"/>
  <c r="E15" i="2"/>
  <c r="D15" i="2"/>
  <c r="C15" i="2"/>
  <c r="B165" i="1"/>
  <c r="B164" i="1"/>
  <c r="B163" i="1"/>
  <c r="B162" i="1"/>
  <c r="B161" i="1"/>
  <c r="E153" i="1"/>
  <c r="D153" i="1"/>
  <c r="C151" i="1"/>
  <c r="C150" i="1"/>
  <c r="C148" i="1"/>
  <c r="C145" i="1"/>
  <c r="C146" i="1" s="1"/>
  <c r="C144" i="1"/>
  <c r="C143" i="1"/>
  <c r="C142" i="1"/>
  <c r="C141" i="1"/>
  <c r="C140" i="1"/>
  <c r="C139" i="1"/>
  <c r="C138" i="1"/>
  <c r="C137" i="1"/>
  <c r="C136"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8" i="1"/>
  <c r="C87" i="1"/>
  <c r="C86" i="1"/>
  <c r="C85" i="1"/>
  <c r="C84" i="1"/>
  <c r="C83" i="1"/>
  <c r="C82" i="1"/>
  <c r="C81" i="1"/>
  <c r="C80" i="1"/>
  <c r="C79" i="1"/>
  <c r="C78" i="1"/>
  <c r="C77" i="1"/>
  <c r="C76" i="1"/>
  <c r="C75" i="1"/>
  <c r="E24" i="1"/>
  <c r="D24" i="1"/>
  <c r="C24" i="1"/>
  <c r="E23" i="1"/>
  <c r="D23" i="1"/>
  <c r="C23" i="1"/>
  <c r="E22" i="1"/>
  <c r="D22" i="1"/>
  <c r="C22" i="1"/>
  <c r="E21" i="1"/>
  <c r="D21" i="1"/>
  <c r="C21" i="1"/>
  <c r="E15" i="1"/>
  <c r="D15" i="1"/>
  <c r="C15" i="1"/>
  <c r="C153" i="2" l="1"/>
  <c r="C153" i="1"/>
</calcChain>
</file>

<file path=xl/sharedStrings.xml><?xml version="1.0" encoding="utf-8"?>
<sst xmlns="http://schemas.openxmlformats.org/spreadsheetml/2006/main" count="698" uniqueCount="197">
  <si>
    <t>Tracking Tool for GEF-7 Protected Area Projects in the Biodiversity Focal Area</t>
  </si>
  <si>
    <t>Para tener en cuenta:</t>
  </si>
  <si>
    <t>Campo Automático</t>
  </si>
  <si>
    <t>GEF 7 Objective 2: Improving Financial Sustainability, Effective Management, and Ecosystem Coverage of the Global Protected Area Estate</t>
  </si>
  <si>
    <t>Para diligenciar</t>
  </si>
  <si>
    <t xml:space="preserve">SECTION II: Management Effectiveness Tracking Tool for Protected Areas </t>
  </si>
  <si>
    <r>
      <t xml:space="preserve">Note: Please complete the management effectiveness tracking tool for EACH protected area that is the target of the GEF intervention to improve management effectiveness and create a new worksheet for each.
Structure and content of the Tracking Tool - Objective 1. Section II:
The Tracking Tool has five data sheets:
</t>
    </r>
    <r>
      <rPr>
        <b/>
        <sz val="11"/>
        <color indexed="8"/>
        <rFont val="Trebuchet MS"/>
        <family val="2"/>
      </rPr>
      <t>Data Sheet 1</t>
    </r>
    <r>
      <rPr>
        <sz val="11"/>
        <color indexed="8"/>
        <rFont val="Trebuchet MS"/>
        <family val="2"/>
      </rPr>
      <t xml:space="preserve">: Records details of the assessment and some basic information about the site, such as name, size and location etc. 
</t>
    </r>
    <r>
      <rPr>
        <b/>
        <sz val="11"/>
        <color indexed="8"/>
        <rFont val="Trebuchet MS"/>
        <family val="2"/>
      </rPr>
      <t>Data Sheet 2</t>
    </r>
    <r>
      <rPr>
        <sz val="11"/>
        <color indexed="8"/>
        <rFont val="Trebuchet MS"/>
        <family val="2"/>
      </rPr>
      <t xml:space="preserve">: Provides a specific list of threats that the project is addressing.
</t>
    </r>
    <r>
      <rPr>
        <b/>
        <sz val="11"/>
        <color indexed="8"/>
        <rFont val="Trebuchet MS"/>
        <family val="2"/>
      </rPr>
      <t>Data Sheet 3</t>
    </r>
    <r>
      <rPr>
        <sz val="11"/>
        <color indexed="8"/>
        <rFont val="Trebuchet MS"/>
        <family val="2"/>
      </rPr>
      <t xml:space="preserve">: Condition of biodiversity in the protected area.
</t>
    </r>
    <r>
      <rPr>
        <b/>
        <sz val="11"/>
        <color indexed="8"/>
        <rFont val="Trebuchet MS"/>
        <family val="2"/>
      </rPr>
      <t>Data Sheet 4</t>
    </r>
    <r>
      <rPr>
        <sz val="11"/>
        <color indexed="8"/>
        <rFont val="Trebuchet MS"/>
        <family val="2"/>
      </rPr>
      <t xml:space="preserve">: Assessment Form: the assessment is structured around 30 questions presented in table format which includes three columns for recording details of the assessment, all of which should be completed.
</t>
    </r>
    <r>
      <rPr>
        <b/>
        <sz val="11"/>
        <color indexed="8"/>
        <rFont val="Trebuchet MS"/>
        <family val="2"/>
      </rPr>
      <t>Data Sheet 5</t>
    </r>
    <r>
      <rPr>
        <sz val="11"/>
        <color indexed="8"/>
        <rFont val="Trebuchet MS"/>
        <family val="2"/>
      </rPr>
      <t>: Datasources and methods on which above assessments of condition of biodiversity in the protected area in Question 30 are based.</t>
    </r>
  </si>
  <si>
    <t>PLEASE NOTE THAT THIS TOOL IS FOR USE ONLY IN GEF-7 Protected Area PROJECTS</t>
  </si>
  <si>
    <t>Data Sheet 1: Reporting Progress at Protected Area Sites</t>
  </si>
  <si>
    <t>Questions</t>
  </si>
  <si>
    <t>Please indicate your answers here</t>
  </si>
  <si>
    <t>Notes</t>
  </si>
  <si>
    <t>Project Start-up</t>
  </si>
  <si>
    <t>Midterm</t>
  </si>
  <si>
    <t>Project Completion</t>
  </si>
  <si>
    <t>Name, affiliation and contact details for person responsible for completing the METT (email etc.)</t>
  </si>
  <si>
    <t>Weimar Salazar
 Subdirector de Planificación Ambiental
CORPOAMAZONIA</t>
  </si>
  <si>
    <t>Date assessment carried out</t>
  </si>
  <si>
    <t>Julio 10, 2024</t>
  </si>
  <si>
    <t>Month DD, YYYY (e.g., May 12, 2010)</t>
  </si>
  <si>
    <t>Name of protected area</t>
  </si>
  <si>
    <t>WDPA site code (these codes can be found on www.protectedplanet.net)</t>
  </si>
  <si>
    <t>Country</t>
  </si>
  <si>
    <t>Colombia</t>
  </si>
  <si>
    <t>Location of protected area (province and if possible map reference)</t>
  </si>
  <si>
    <t>Caquetá: Florencia, Montañita, El Paujil, El Doncello, Puerto Rico, San Vicente del Caguán.</t>
  </si>
  <si>
    <t xml:space="preserve">Date of establishment </t>
  </si>
  <si>
    <t>20 de diciembre de 2018</t>
  </si>
  <si>
    <t xml:space="preserve">Ownership details (please choose 1-4) </t>
  </si>
  <si>
    <t>1:  State
2:  Private
3:  Community
4:  Other</t>
  </si>
  <si>
    <t>Management Authority</t>
  </si>
  <si>
    <t>Size of protected area (ha)</t>
  </si>
  <si>
    <t>Number of Permanent staff</t>
  </si>
  <si>
    <t>Number of Temporary staff</t>
  </si>
  <si>
    <t>Annual budget (US$)  for recurrent (operational) funds – excluding staff salary costs</t>
  </si>
  <si>
    <t>Annual budget (US$) for project or other supplementary funds – excluding staff salary costs</t>
  </si>
  <si>
    <t>What are the main values for which the area is designated</t>
  </si>
  <si>
    <t xml:space="preserve">1. Ecosistemas de paramos
2. Bosque andino húmedo
3. Bosque subandino húmedo
4. Cuenca del río Orteguaza (sector norte)
5. Cuenca del río Guayas (sector sur)
6. Cuenca del río Caguán (sector sur) 
</t>
  </si>
  <si>
    <t xml:space="preserve">List the two primary protected area management objectives in below:  </t>
  </si>
  <si>
    <t>Management objective 1</t>
  </si>
  <si>
    <t>Mantener la continuidad ecológica entre los ecosistemas de páramo y bosque alto andino del piedemonte andino amazónico, entre los sectores  de Miraflores y del Sur de Picachos, en el departamento de Caquetá.</t>
  </si>
  <si>
    <t>Management objective 2</t>
  </si>
  <si>
    <t>Preservar los procesos de regulación hídrica en la parte alta de las cuencas de los ríos  Orteguaza (sector norte), Guayas y Caguán (sector sur), estratégicos para mantener los  servicios ecosistemicos asociados a la utilización del recursos hídrico de los habitantes de los municipios del norte del departamento de Caquetá.</t>
  </si>
  <si>
    <t>No. of people involved in completing assessment</t>
  </si>
  <si>
    <t>Including: (please choose 1-8)</t>
  </si>
  <si>
    <t xml:space="preserve">1:  PA manager 
2:  PA staff
3:  Other PA agency staff   
4:  Donors
5:  NGOs
6: External experts
7: Local community
8: Other </t>
  </si>
  <si>
    <t xml:space="preserve"> </t>
  </si>
  <si>
    <t>Data Sheet 2: Key Biodiversity Indicators Used in This Protected Area</t>
  </si>
  <si>
    <t>At project start-up, identify and list up to five key biodiversity indicators that are monitored on a regular basis in the protected area; these indicators can relate to any/all trophic levels OR using other indicators. For each identified indicator, provide the current (project start-up) status of that indicator in numerical terms or with a short description (see examples below), as appropriate.   The examples are only illustrative and the protected area manager should use the indicators that currently are being monitored and/or will be monitored.
At project midterm and at project completion, provide updates on the status of the same indicator(s) identified at project start. 
The overall condition of biodiversity -- based on the status of the indicator(s) identified here -- will be reported on in Question 30 in Data Sheet 4 (METT Assessment Form).  Therefore the inputs here require focused analysis to assess whether trends are positive, negative or neutral.</t>
  </si>
  <si>
    <t>Indicator</t>
  </si>
  <si>
    <t>Comments (optional)</t>
  </si>
  <si>
    <t xml:space="preserve">Example Indicator 1: Degree of soil compaction and/or erosion, as indicated by test sites compared with exclosures 
Example Indicator 2: Average total area of grassland burnt by fire per year, as indicated by plotting GPS points following fire events
Example Indicator 3: Total area deforested or with forest significantly degraded, as indicated by satellite imagery
Example Indicator 4: Estimated population of a key herbivore species as indicated by dung counts
Example Indicator 5: Estimated population of a key carnivore species as indicated by camera traps 
</t>
  </si>
  <si>
    <t>23 hectares</t>
  </si>
  <si>
    <t>Indicator 1</t>
  </si>
  <si>
    <t>Aún no se cuenta con el monitoreo para el seguimiento de los indicadores del PNR Miraflores y Picachos.</t>
  </si>
  <si>
    <t>Indicator 2</t>
  </si>
  <si>
    <t>Indicator 3</t>
  </si>
  <si>
    <t>Indicator 4</t>
  </si>
  <si>
    <t>Indicator 5</t>
  </si>
  <si>
    <t>Data Sheet 3: Protected Areas Threats</t>
  </si>
  <si>
    <t xml:space="preserve">Please describe each threat that the project is directly addressing and provide the threat reduction indicator that the project is using from the project logframe to measure progress in reducing each threat.  An example is provided.   </t>
  </si>
  <si>
    <t>Please enter your answers in this column.</t>
  </si>
  <si>
    <t>Example Threat</t>
  </si>
  <si>
    <t>Illegal hunting for bushmeat</t>
  </si>
  <si>
    <t>Threat reduction indicator</t>
  </si>
  <si>
    <t>Quantity of bushmeant coming from Xanadu PA sold in markets</t>
  </si>
  <si>
    <t>Baseline status</t>
  </si>
  <si>
    <t xml:space="preserve"> At the start of project bushmeat sales in markets are 20 tons/per year (baseline upon which progress will be measured).</t>
  </si>
  <si>
    <t>Target</t>
  </si>
  <si>
    <t>Quantities of bushmeat coming from "Xanadu Protected Area" sold in markets are reduced by 70% over the project period</t>
  </si>
  <si>
    <t>Midterm status</t>
  </si>
  <si>
    <t>Bushmeat sales are recorded to be 14 tons per year.</t>
  </si>
  <si>
    <t>End of project status</t>
  </si>
  <si>
    <t>Bushmeat sales are recorded to be 12 tons per year.</t>
  </si>
  <si>
    <t>Threat 1</t>
  </si>
  <si>
    <t>Ganadería y agricultura</t>
  </si>
  <si>
    <t>Cantidad de hectáreas de bosque deforestadas</t>
  </si>
  <si>
    <t>Al inicio de la declaratoria del PNR Miraflores y Picachos, la deforestación en las zonas aledañas al PNR son altas.</t>
  </si>
  <si>
    <t>La cantidad de hectáreas de bosque de la zona aledaña al PNR se reduce en un 50% durante la declaratoria del AP.</t>
  </si>
  <si>
    <t>Threat 2</t>
  </si>
  <si>
    <t>Infraestructura vial</t>
  </si>
  <si>
    <t>Data Sheet 4: METT Assessment Form</t>
  </si>
  <si>
    <t xml:space="preserve">Please select a score from the drop-down list for each question. If a question is not applicable, then do not select a score and enter "N/A" in the comments space along with a brief explanation. </t>
  </si>
  <si>
    <t>Project start-up</t>
  </si>
  <si>
    <t>Criteria and Scores</t>
  </si>
  <si>
    <t xml:space="preserve">1. Legal status: Does the protected area have legal status (or in the case of private reserves is covered by a covenant or similar)? </t>
  </si>
  <si>
    <t>0: The protected area is not gazetted/covenanted
1: There is agreement that the protected area should be gazetted/covenanted but the process has not yet begun
2: The protected area is in the process of being gazetted/covenanted but the process is still incomplete (includes sites designated under international conventions, such as Ramsar, or local/traditional law such as community conserved areas, which do not yet have national legal status or covenant)
3: The protected area has been formally gazetted/covenanted</t>
  </si>
  <si>
    <t>Comments and Next Steps</t>
  </si>
  <si>
    <t xml:space="preserve">2. Protected area regulations: Are appropriate regulations in place to control land use and activities (e.g. hunting)?
</t>
  </si>
  <si>
    <t>0: There are no regulations for controlling land use and activities in the protected area 
1: Some regulations for controlling land use and activities in the protected area exist but these are major weaknesses
2: Regulations for controlling land use and activities in the protected area exist but there are some weaknesses or gaps
3: Regulations for controlling inappropriate land use and activities in the protected area exist and provide an excellent basis for management</t>
  </si>
  <si>
    <t xml:space="preserve">3. Law 
Enforcement: Can staff (i.e. those with responsibility for managing the site) enforce protected area rules well enough?
</t>
  </si>
  <si>
    <t>0: The staff have no effective capacity/resources to enforce protected area legislation and regulations 
1: There are major deficiencies in staff capacity/resources to enforce protected area legislation and regulations (e.g. lack of skills, no patrol budget, lack of institutional support)
2: The staff have acceptable capacity/resources to enforce protected area legislation and regulations but some deficiencies remain
3: The staff have excellent capacity/resources to enforce protected area legislation and regulations</t>
  </si>
  <si>
    <t>4. Protected area objectives: Is management undertaken according to agreed objectives?</t>
  </si>
  <si>
    <t>0: No firm objectives have been agreed for the protected area 
1: The protected area has agreed objectives, but is not managed according to these objectives
2: The protected area has agreed objectives, but is only partially managed according to these objectives
3: The protected area has agreed objectives and is managed to meet these objectives</t>
  </si>
  <si>
    <t>5. Protected area design: Is the protected area the right size and shape to protect species, habitats, ecological processes and water catchments of key conservation concern?</t>
  </si>
  <si>
    <t>0: Inadequacies in protected area design mean achieving the major objectives of the protected area is very difficult
1: Inadequacies in protected area design mean that achievement of major objectives is difficult but some mitigating actions are being taken (e.g. agreements with adjacent land owners for wildlife corridors or introduction of appropriate catchment management)
2: Protected area design is not significantly constraining achievement of objectives, but could be improved (e.g. with respect to larger scale ecological processes)
3: Protected area design helps achievement of objectives; it is appropriate for species and habitat conservation; and maintains ecological processes such as surface and groundwater flows at a catchment scale, natural disturbance patterns etc</t>
  </si>
  <si>
    <t xml:space="preserve">6. Protected area boundary demarcation: 
Is the boundary known and demarcated?
</t>
  </si>
  <si>
    <t>0: The boundary of the protected area is not known by the management authority or local residents/neighbouring land users
1: The boundary of the protected area is known by the management authority but is not known by local residents/neighbouring land users 
2: The boundary of the protected area is known by both the management authority and local residents/neighbouring land users but is not appropriately demarcated
3: The boundary of the protected area is known by the management authority and local residents/neighbouring land users and is appropriately demarcated</t>
  </si>
  <si>
    <t>7. Management plan: Is there a management plan and is it being implemented?</t>
  </si>
  <si>
    <t>0: There is no management plan for the protected area
1: A management plan is being prepared or has been prepared but is not being implemented
2: A management plan exists but it is only being partially implemented because of funding constraints or other problems
3: A management plan exists and is being implemented</t>
  </si>
  <si>
    <t xml:space="preserve">7.a Planning process: The planning process allows adequate opportunity for key stakeholders to influence the management plan </t>
  </si>
  <si>
    <t>0: No
1: Yes</t>
  </si>
  <si>
    <t xml:space="preserve">7.b Planning process: There is an established schedule and process for periodic review and updating of the management plan </t>
  </si>
  <si>
    <t xml:space="preserve">7.c Planning process: The results of monitoring, research and evaluation are routinely incorporated into planning </t>
  </si>
  <si>
    <t>8. Regular work plan: Is there a regular work plan and is it being implemented</t>
  </si>
  <si>
    <t>0: No regular work plan exists 
1: A regular work plan exists but few of the activities are implemented
2: A regular work plan exists and many activities are implemented
3: A regular work plan exists and all activities are implemented</t>
  </si>
  <si>
    <t>9. Resource inventory: Do you have enough information to manage the area?</t>
  </si>
  <si>
    <t xml:space="preserve">0: There is little or no information available on the critical habitats, species and cultural values of the protected area 
1: Information on the critical habitats, species, ecological processes and cultural values of the protected area is not sufficient to support planning and decision making
2: Information on the critical habitats, species, ecological processes and cultural values of the protected area is sufficient for most key areas of planning and decision making 
3: Information on the critical habitats, species, ecological processes and cultural values  of the protected area is sufficient to support all areas of planning and decision making </t>
  </si>
  <si>
    <t xml:space="preserve">10. Protection systems: 
Are systems in place to control access/resource use in the protected area?
</t>
  </si>
  <si>
    <t xml:space="preserve">0: Protection systems (patrols, permits etc) do not exist or are not effective in controlling access/resource use
1: Protection systems are only partially effective in controlling access/resource use
2: Protection systems are moderately effective in controlling access/resource use 
3: Protection systems are largely or wholly effective in controlling access/ resource use 
</t>
  </si>
  <si>
    <t>11. Research: Is there a programme of management-orientated survey and research work?</t>
  </si>
  <si>
    <t>0: There is no survey or research work taking place in the protected area
1: There is a small amount of survey and research work but it is not directed towards the needs of protected area management
2: There is considerable survey and research work but it is not directed towards the needs of protected area management 
3:There is a comprehensive, integrated programme of survey and research work, which is relevant to management needs</t>
  </si>
  <si>
    <t>12. Resource management: Is active resource management being undertaken?</t>
  </si>
  <si>
    <t>0: Active resource management is not being undertaken 
1: Very few of the requirements for active management of critical habitats, species, ecological processes and cultural values  are being implemented
2: Many of the requirements for active management of critical habitats, species, ecological processes and, cultural values are being implemented but some key issues are not being addressed
3: Requirements for active management of critical habitats, species, ecological processes and, cultural values are being substantially or fully implemented</t>
  </si>
  <si>
    <t>13. Staff numbers: Are there enough people employed to manage the protected area?</t>
  </si>
  <si>
    <t>0: There are no staff  
1: Staff numbers are inadequate for critical management activities
2: Staff numbers are below optimum level for critical management activities
3: Staff numbers are adequate for the management needs of the protected area</t>
  </si>
  <si>
    <t>14. Staff training: Are staff adequately trained to fulfill management objectives?</t>
  </si>
  <si>
    <t>0: Staff lack the skills needed for protected area management
1: Staff training and skills are low relative to the needs of the protected area
2: Staff training and skills are adequate, but could be further improved to fully achieve the objectives of management
3: Staff training and skills are aligned with the management needs of the protected area</t>
  </si>
  <si>
    <t>15. Current budget: Is the current budget sufficient?</t>
  </si>
  <si>
    <t>0: There is no budget for management of the protected area
1: The available budget is inadequate for basic management needs and presents a serious constraint to the capacity to manage
2: The available budget is acceptable but could be further improved to fully achieve effective management
3: The available budget is sufficient and meets the full management needs of the protected area</t>
  </si>
  <si>
    <t>16. Security of budget: Is the budget secure?</t>
  </si>
  <si>
    <t xml:space="preserve">0: There is no secure budget for the protected area and management is wholly reliant on outside or highly variable funding  
1: There is very little secure budget and the protected area could not function adequately without outside funding 
2: There is a reasonably secure core budget for regular operation of the protected area but many innovations and initiatives are reliant on outside funding
3: There is a secure budget for the protected area and its management needs 
</t>
  </si>
  <si>
    <t>17. Management of budget: Is the budget managed to meet critical management needs?</t>
  </si>
  <si>
    <t>0: Budget management is very poor and significantly undermines effectiveness (e.g. late release of budget in financial year)
1: Budget management is poor and constrains effectiveness
2: Budget management is adequate but could be improved
3: Budget management is excellent and meets management needs</t>
  </si>
  <si>
    <t xml:space="preserve">18. Equipment: Is equipment sufficient for management needs?
</t>
  </si>
  <si>
    <t xml:space="preserve">0: There are little or no equipment and facilities for management needs
1: There are some equipment and facilities but these are inadequate for most management needs
2: There are equipment and facilities, but still some gaps that constrain management
3: There are adequate equipment and facilities </t>
  </si>
  <si>
    <t>19. Maintenance of equipment: Is equipment adequately maintained?</t>
  </si>
  <si>
    <t>0: There is little or no maintenance of equipment and facilities
1: There is some ad hoc maintenance of equipment and facilities 
2: There is basic maintenance of equipment and facilities 
3: Equipment and facilities are well maintained</t>
  </si>
  <si>
    <t>20. Education and awareness: Is there a planned education programme linked to the objectives and needs?</t>
  </si>
  <si>
    <t xml:space="preserve">0: There is no education and awareness programme
1: There is a limited and ad hoc education and awareness programme 
2: There is an education and awareness programme but it only partly meets needs and could be improved
3: There is an appropriate and fully implemented education and awareness programme </t>
  </si>
  <si>
    <t>21. Planning for land and water use: Does land and water use planning recognise the protected area and aid the achievement of objectives?</t>
  </si>
  <si>
    <t>0: Adjacent land and water use planning does not take into account the needs of the protected area and activities/policies are detrimental to the survival of the area 
1: Adjacent land and water use planning does not  takes into account the long term needs of the protected area, but activities are not detrimental the area 
2: Adjacent land and water use planning partially takes into account the long term needs of the protected area
3: Adjacent land and water use planning fully takes into account the long term needs of the protected area</t>
  </si>
  <si>
    <t>21a. Land and water planning for habitat conservation: Planning and management in the catchment or landscape containing the protected area incorporates provision for adequate environmental conditions (e.g. volume, quality and timing of water flow, air pollution levels etc) to sustain relevant habitats.</t>
  </si>
  <si>
    <t>21b. Land and water planning for connectivity: Management of corridors linking the protected area provides for wildlife passage to key habitats outside the protected area (e.g. to allow migratory fish to travel between freshwater spawning sites and the sea, or to allow animal migration).</t>
  </si>
  <si>
    <t>21c. Land and water planning for ecosystem services and species conservation:  "Planning adresses ecosystem-specific needs and/or the needs of particular species of concern at an ecosystem scale (e.g. volume, quality and timing of freshwater flow to sustain particular species, fire management to maintain savannah habitats etc.)"</t>
  </si>
  <si>
    <t xml:space="preserve">22. State and commercial neighbours:Is there co-operation with adjacent land and water users? </t>
  </si>
  <si>
    <t>0: There is no contact between managers and neighbouring official or corporate land and water users
1: There is contact between managers and neighbouring official or corporate land and water users but little or no cooperation
2: There is contact between managers and neighbouring official or corporate land and water users, but only some co-operation 
3: There is regular contact between managers and neighbouring official or corporate land and water users, and substantial co-operation on management</t>
  </si>
  <si>
    <t>23. Indigenous people: Do indigenous and traditional peoples resident or regularly using the protected area have input to management decisions?</t>
  </si>
  <si>
    <t>0: Indigenous and traditional peoples have no input into decisions relating to the management of the protected area
1: Indigenous and traditional peoples have some input into discussions relating to management but no direct role in management
2: Indigenous and traditional peoples directly contribute to some relevant decisions relating to management but their involvement could be improved
3: Indigenous and traditional peoples directly participate in all relevant decisions relating to management, e.g. co-management</t>
  </si>
  <si>
    <t>24. Local communities: Do local communities resident or near the protected area have input to management decisions?</t>
  </si>
  <si>
    <t>0: Local communities have no input into decisions relating to the management of the protected area
1: Local communities have some input into discussions relating to management but no direct role in management
2: Local communities directly contribute to some relevant  decisions relating to management but their involvement could be improved
3: Local communities directly participate in all relevant decisions relating to management, e.g. co-management</t>
  </si>
  <si>
    <t>24 a. Impact on communities: There is open communication and trust between local and/or  indigenous people, stakeholders and protected area managers</t>
  </si>
  <si>
    <t xml:space="preserve">24 b. Impact on communities: Programmes to enhance community welfare, while conserving protected area resources, are being implemented </t>
  </si>
  <si>
    <t>24 c. Impact on communities: Local and/or indigenous people actively support the protected area</t>
  </si>
  <si>
    <t>25. Economic benefit: Is the protected area providing economic benefits to local communities, e.g. income, employment, payment for environmental services?</t>
  </si>
  <si>
    <t>0: The protected area does not deliver any economic benefits to local communities
1: Potential economic  benefits are recognised and plans to realise these are being developed
2: There is some flow of economic benefits to local communities 
3: There is a major flow of economic benefits to local communities from activities associated with the protected area</t>
  </si>
  <si>
    <t>26. Monitoring and evaluation: Are management activities monitored against performance?</t>
  </si>
  <si>
    <t>0: There is no monitoring and evaluation in the protected area
1: There is some ad hoc monitoring and evaluation, but no overall strategy and/or no regular collection of results
2: There is an agreed and implemented monitoring and evaluation system but results do not feed back into management
3: A good monitoring and evaluation system exists, is well implemented and used in adaptive management</t>
  </si>
  <si>
    <t>27. Visitor facilities: Are visitor facilities adequate?</t>
  </si>
  <si>
    <t>0: There are no visitor facilities and services despite an identified need
1: Visitor facilities and services are inappropriate for current levels of visitation 
2: Visitor facilities and services are adequate for current levels of visitation but could be improved
3: Visitor facilities and services are excellent for current levels of visitation</t>
  </si>
  <si>
    <t>28. Commercial tourism operators: Do commercial tour operators contribute to protected area management?</t>
  </si>
  <si>
    <t>0: There is little or no contact between managers and tourism operators using the protected area
1: There is contact between managers and tourism operators but this is largely confined to administrative or regulatory matters
2: There is limited co-operation between managers and tourism operators to enhance visitor experiences and maintain protected area values
3: There is good co-operation between managers and tourism operators to enhance visitor experiences, and maintain protected area values</t>
  </si>
  <si>
    <t>29. Fees: If fees (i.e. entry fees or fines) are applied, do they help protected area management?</t>
  </si>
  <si>
    <t xml:space="preserve">0: Although fees are theoretically applied, they are not collected
1: Fees are collected, but make no contribution to the protected area or its environs
2: Fees are collected, and make some contribution to the protected area and its environs
3: Fees are collected and make a substantial contribution to the protected area and its environs </t>
  </si>
  <si>
    <t>30. What is the overall condition of the biodiversity of the protected area in terms of the indicator(s) indicated in Data Sheet 2 above?</t>
  </si>
  <si>
    <t>0: Severely degraded
1: Partially degraded
2: Mostly intact
3: Completely intact</t>
  </si>
  <si>
    <r>
      <t xml:space="preserve">Please complete </t>
    </r>
    <r>
      <rPr>
        <b/>
        <i/>
        <sz val="11"/>
        <rFont val="Trebuchet MS"/>
        <family val="2"/>
      </rPr>
      <t>Data Sheet 5</t>
    </r>
    <r>
      <rPr>
        <b/>
        <sz val="11"/>
        <rFont val="Trebuchet MS"/>
        <family val="2"/>
      </rPr>
      <t xml:space="preserve"> for Question 30 that follows below.</t>
    </r>
  </si>
  <si>
    <r>
      <t>Total METT Score</t>
    </r>
    <r>
      <rPr>
        <sz val="11"/>
        <color theme="1"/>
        <rFont val="Trebuchet MS"/>
        <family val="2"/>
      </rPr>
      <t xml:space="preserve"> (automatically calculated)</t>
    </r>
  </si>
  <si>
    <t>Provide comments here (optional)</t>
  </si>
  <si>
    <t>Data Sheet 5: Data sources and methods used to assess the present overall condition of biodiversity in the protected area (METT Question 30, above).</t>
  </si>
  <si>
    <t xml:space="preserve">Summarize the data sources used to track the indicator(s) given in Data Sheet 2, and outline the method for assessing the indicator results. The indicator(s) will automatically appear in this table once entered in Data Sheet 2.  
This table (Data Sheet 5) should be updated, as appropriate, during each application of the METT. An example is provided. </t>
  </si>
  <si>
    <t>Summarize the data sources used to track this indicator</t>
  </si>
  <si>
    <t xml:space="preserve">Outline the method used for assessing the indicator results and what these show about the condition of biodiversity </t>
  </si>
  <si>
    <r>
      <rPr>
        <b/>
        <i/>
        <sz val="11"/>
        <rFont val="Trebuchet MS"/>
        <family val="2"/>
      </rPr>
      <t>Example:</t>
    </r>
    <r>
      <rPr>
        <i/>
        <sz val="11"/>
        <rFont val="Trebuchet MS"/>
        <family val="2"/>
      </rPr>
      <t xml:space="preserve"> Average total area of grassland burnt by fire per year</t>
    </r>
  </si>
  <si>
    <r>
      <rPr>
        <b/>
        <sz val="11"/>
        <rFont val="Trebuchet MS"/>
        <family val="2"/>
      </rPr>
      <t>Example</t>
    </r>
    <r>
      <rPr>
        <sz val="11"/>
        <rFont val="Trebuchet MS"/>
        <family val="2"/>
      </rPr>
      <t>:</t>
    </r>
    <r>
      <rPr>
        <i/>
        <sz val="11"/>
        <rFont val="Trebuchet MS"/>
        <family val="2"/>
      </rPr>
      <t xml:space="preserve"> Records of fire events during the period of monitoring - showing the extent of the area burnt, as recorded by park rangers using hand-held GPS devices to plot boundaries of area and calculate total number of hectares</t>
    </r>
  </si>
  <si>
    <r>
      <rPr>
        <b/>
        <i/>
        <sz val="11"/>
        <rFont val="Trebuchet MS"/>
        <family val="2"/>
      </rPr>
      <t>EXAMPLE:</t>
    </r>
    <r>
      <rPr>
        <i/>
        <sz val="11"/>
        <rFont val="Trebuchet MS"/>
        <family val="2"/>
      </rPr>
      <t xml:space="preserve"> - Observation of overall trend – more, less or same amount of fire disturbance 
 - Reference to scientific literature on ecosystem types to understand optimum fire intervals
 - Examination of fire record to determine historical trends in fires in the PA
 - Analysis of pattern to determine fire frequency in particular parts of PA in and beyond monitoring period</t>
    </r>
  </si>
  <si>
    <t>0, aún no se cuenta con el monitoreo para el seguimiento de los indicadores del PNR.</t>
  </si>
  <si>
    <t>Maryi Varon
Subdirectora de Adminstración de Recursos Naturales Corporación para el Desarrollo Sostenible del Norte y el Oriente Amazónico CDA</t>
  </si>
  <si>
    <t>Mayo 18, 2023</t>
  </si>
  <si>
    <t>San José del Guaviare</t>
  </si>
  <si>
    <t>11  de junio de 1987</t>
  </si>
  <si>
    <t>1. Helobioma Guaviare – Guayabero
2. Zonobioma Guaviare – Guayabero
3. Agrosistemas
4. Peinobioma Guaviare- Guayabero
5. Litobioma Guaviare – Guayabero
6. Hidrobioma Guaviare – Guayabero</t>
  </si>
  <si>
    <t xml:space="preserve">1. Preservar los remanentes de bosque inundable basal en plano de inundación de la zona hidrográfica Guaviare y complejos rocosos de serranías, que caracterizan el paisaje natural de la Serranía de la Lindosa – Angosturas II. 
 2. Restaurar las áreas de ecosistema de Bosque inundable basal en Plano de inundación de la zona hidrográfica Guaviare y complejos rocosos de serranías, mediante sistemas sostenibles de producción asociados a la economía campesina en la Serranía de la Lindosa – Angosturas II. </t>
  </si>
  <si>
    <t>Preservar los remanentes de bosques y sabanas naturales, que caracterizan el paisaje natural de la Serranía de la Lindosa – Angoturas II</t>
  </si>
  <si>
    <t>Recuperar la funcionalidad de áreas de los ecosistemas de bosque y sabana natural, mediante sistemas de producción sostenibles asociados a la economía campesina en la Serranía de la Lindosa – Angoturas II</t>
  </si>
  <si>
    <t>2, 3</t>
  </si>
  <si>
    <t>11582,74 ha de bosque estable a partir del mapa de coberturas de la tierra (SINCHI 2016)</t>
  </si>
  <si>
    <t>8342 Has transformadas identificadas a partir del mapa de coberturas de la tierra (SINCHI 2018)</t>
  </si>
  <si>
    <t xml:space="preserve">Proceso de deforestación asociada a vías al interior y sobre el límite de la Reserva, </t>
  </si>
  <si>
    <t>Acciones de control y vigilancia a la deforestacón</t>
  </si>
  <si>
    <t>Recorrido, visitas y atención a quejas de deforestación.  Existe un ejericio en cosntrucción con fiscalía y otras instancias para ejercer el control y contrarrestar la deforestación.</t>
  </si>
  <si>
    <t>Disminuir las presiones que afectan el área protegida a partir de la coordinación interinstitucional y comunitaria</t>
  </si>
  <si>
    <t xml:space="preserve">Disminuir la deforestación en el área </t>
  </si>
  <si>
    <t>Control y estabilización de la deforestación a la Reserva Forestal Protectora Nacional Serranía La Lindosa Angosturas II.</t>
  </si>
  <si>
    <t xml:space="preserve">Incendios de cobertura vegetal </t>
  </si>
  <si>
    <t>Monitorear puntos de calor y educación sobre prevención de incendios.</t>
  </si>
  <si>
    <t>Exsite para la región registro de puntos de calor de acuerdo a metodología IDEAM y de cicatrices conforme metodología SINCHI.  En la zona se ha desarrollado ejericicios de capacitación frente a prevención y manejo de incendios de cobertuta forestal.</t>
  </si>
  <si>
    <t>Prevenir los incendios forestales en Reserva Forestal Protectora Nacional Serranía La Lindosa Angosturas II.</t>
  </si>
  <si>
    <t>Control y seguimiento a losprocesos  adminsitrativos instaurados por incendios de coberuta vegetal a laReserva Forestal Protectora Nacional Serranía La Lindosa Angosturas II.  Capacitación a la población del área de interés.</t>
  </si>
  <si>
    <t>Evaluación realizada por el laboratorio SIG con información de sensores  e información generada por el instituto SINCHI.</t>
  </si>
  <si>
    <t>Este análisis se realiza cada 2años. Se toma como base el mapa de coberturas de la tierra (SINCHI 2016</t>
  </si>
  <si>
    <r>
      <rPr>
        <sz val="11"/>
        <color rgb="FF000000"/>
        <rFont val="Trebuchet MS"/>
        <family val="2"/>
      </rPr>
      <t xml:space="preserve">Note: Please complete the management effectiveness tracking tool for EACH protected area that is the target of the GEF intervention to improve management effectiveness and create a new worksheet for each.
Structure and content of the Tracking Tool - Objective 1. Section II:
The Tracking Tool has five data sheets:
</t>
    </r>
    <r>
      <rPr>
        <b/>
        <sz val="11"/>
        <color rgb="FF000000"/>
        <rFont val="Trebuchet MS"/>
        <family val="2"/>
      </rPr>
      <t>Data Sheet 1</t>
    </r>
    <r>
      <rPr>
        <sz val="11"/>
        <color rgb="FF000000"/>
        <rFont val="Trebuchet MS"/>
        <family val="2"/>
      </rPr>
      <t xml:space="preserve">: Records details of the assessment and some basic information about the site, such as name, size and location etc. 
</t>
    </r>
    <r>
      <rPr>
        <b/>
        <sz val="11"/>
        <color rgb="FF000000"/>
        <rFont val="Trebuchet MS"/>
        <family val="2"/>
      </rPr>
      <t>Data Sheet 2</t>
    </r>
    <r>
      <rPr>
        <sz val="11"/>
        <color rgb="FF000000"/>
        <rFont val="Trebuchet MS"/>
        <family val="2"/>
      </rPr>
      <t xml:space="preserve">: Provides a specific list of threats that the project is addressing.
</t>
    </r>
    <r>
      <rPr>
        <b/>
        <sz val="11"/>
        <color rgb="FF000000"/>
        <rFont val="Trebuchet MS"/>
        <family val="2"/>
      </rPr>
      <t>Data Sheet 3</t>
    </r>
    <r>
      <rPr>
        <sz val="11"/>
        <color rgb="FF000000"/>
        <rFont val="Trebuchet MS"/>
        <family val="2"/>
      </rPr>
      <t xml:space="preserve">: Condition of biodiversity in the protected area.
</t>
    </r>
    <r>
      <rPr>
        <b/>
        <sz val="11"/>
        <color rgb="FF000000"/>
        <rFont val="Trebuchet MS"/>
        <family val="2"/>
      </rPr>
      <t>Data Sheet 4</t>
    </r>
    <r>
      <rPr>
        <sz val="11"/>
        <color rgb="FF000000"/>
        <rFont val="Trebuchet MS"/>
        <family val="2"/>
      </rPr>
      <t xml:space="preserve">: Assessment Form: the assessment is structured around 30 questions presented in table format which includes three columns for recording details of the assessment, all of which should be completed.
</t>
    </r>
    <r>
      <rPr>
        <b/>
        <sz val="11"/>
        <color rgb="FF000000"/>
        <rFont val="Trebuchet MS"/>
        <family val="2"/>
      </rPr>
      <t>Data Sheet 5</t>
    </r>
    <r>
      <rPr>
        <sz val="11"/>
        <color rgb="FF000000"/>
        <rFont val="Trebuchet MS"/>
        <family val="2"/>
      </rPr>
      <t>: Datasources and methods on which above assessments of condition of biodiversity in the protected area in Question 30 are based.</t>
    </r>
  </si>
  <si>
    <r>
      <rPr>
        <b/>
        <sz val="11"/>
        <color theme="1"/>
        <rFont val="Trebuchet MS"/>
        <family val="2"/>
      </rPr>
      <t xml:space="preserve">Please complete </t>
    </r>
    <r>
      <rPr>
        <b/>
        <i/>
        <sz val="11"/>
        <color theme="1"/>
        <rFont val="Trebuchet MS"/>
        <family val="2"/>
      </rPr>
      <t>Data Sheet 5</t>
    </r>
    <r>
      <rPr>
        <b/>
        <sz val="11"/>
        <color theme="1"/>
        <rFont val="Trebuchet MS"/>
        <family val="2"/>
      </rPr>
      <t xml:space="preserve"> for Question 30 that follows below.</t>
    </r>
  </si>
  <si>
    <r>
      <rPr>
        <b/>
        <sz val="11"/>
        <color theme="1"/>
        <rFont val="Trebuchet MS"/>
        <family val="2"/>
      </rPr>
      <t>Total METT Score</t>
    </r>
    <r>
      <rPr>
        <sz val="11"/>
        <color theme="1"/>
        <rFont val="Trebuchet MS"/>
        <family val="2"/>
      </rPr>
      <t xml:space="preserve"> (automatically calculated)</t>
    </r>
  </si>
  <si>
    <r>
      <rPr>
        <b/>
        <i/>
        <sz val="11"/>
        <color theme="1"/>
        <rFont val="Trebuchet MS"/>
        <family val="2"/>
      </rPr>
      <t>Example:</t>
    </r>
    <r>
      <rPr>
        <i/>
        <sz val="11"/>
        <color theme="1"/>
        <rFont val="Trebuchet MS"/>
        <family val="2"/>
      </rPr>
      <t xml:space="preserve"> Average total area of grassland burnt by fire per year</t>
    </r>
  </si>
  <si>
    <r>
      <rPr>
        <b/>
        <sz val="11"/>
        <color theme="1"/>
        <rFont val="Trebuchet MS"/>
        <family val="2"/>
      </rPr>
      <t>Example</t>
    </r>
    <r>
      <rPr>
        <sz val="11"/>
        <color theme="1"/>
        <rFont val="Trebuchet MS"/>
        <family val="2"/>
      </rPr>
      <t>:</t>
    </r>
    <r>
      <rPr>
        <i/>
        <sz val="11"/>
        <color theme="1"/>
        <rFont val="Trebuchet MS"/>
        <family val="2"/>
      </rPr>
      <t xml:space="preserve"> Records of fire events during the period of monitoring - showing the extent of the area burnt, as recorded by park rangers using hand-held GPS devices to plot boundaries of area and calculate total number of hectares</t>
    </r>
  </si>
  <si>
    <r>
      <rPr>
        <b/>
        <i/>
        <sz val="11"/>
        <color theme="1"/>
        <rFont val="Trebuchet MS"/>
        <family val="2"/>
      </rPr>
      <t>EXAMPLE:</t>
    </r>
    <r>
      <rPr>
        <i/>
        <sz val="11"/>
        <color theme="1"/>
        <rFont val="Trebuchet MS"/>
        <family val="2"/>
      </rPr>
      <t xml:space="preserve"> - Observation of overall trend – more, less or same amount of fire disturbance 
 - Reference to scientific literature on ecosystem types to understand optimum fire intervals
 - Examination of fire record to determine historical trends in fires in the PA
 - Analysis of pattern to determine fire frequency in particular parts of PA in and beyond monitoring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</si>
</sst>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409]mmmm\ d\,\ yyyy;@"/>
    <numFmt numFmtId="166" formatCode="[$-409]mmmm\ d\,\ yyyy"/>
  </numFmts>
  <fonts count="60" x14ac:knownFonts="1">
    <font>
      <sz val="11"/>
      <color theme="1"/>
      <name val="Calibri"/>
      <family val="2"/>
      <scheme val="minor"/>
    </font>
    <font>
      <sz val="11"/>
      <color theme="1"/>
      <name val="Calibri"/>
      <family val="2"/>
    </font>
    <font>
      <b/>
      <sz val="18"/>
      <color theme="1"/>
      <name val="Trebuchet MS"/>
      <family val="2"/>
    </font>
    <font>
      <sz val="18"/>
      <color theme="1"/>
      <name val="Trebuchet MS"/>
      <family val="2"/>
    </font>
    <font>
      <sz val="10"/>
      <color theme="1"/>
      <name val="Trebuchet MS"/>
      <family val="2"/>
    </font>
    <font>
      <b/>
      <i/>
      <sz val="11"/>
      <color theme="1"/>
      <name val="Trebuchet MS"/>
      <family val="2"/>
    </font>
    <font>
      <b/>
      <sz val="11"/>
      <color theme="1"/>
      <name val="Trebuchet MS"/>
      <family val="2"/>
    </font>
    <font>
      <sz val="11"/>
      <color indexed="8"/>
      <name val="Trebuchet MS"/>
      <family val="2"/>
    </font>
    <font>
      <b/>
      <sz val="11"/>
      <color indexed="8"/>
      <name val="Trebuchet MS"/>
      <family val="2"/>
    </font>
    <font>
      <sz val="11"/>
      <color theme="1"/>
      <name val="Trebuchet MS"/>
      <family val="2"/>
    </font>
    <font>
      <b/>
      <sz val="20"/>
      <color rgb="FFFF0000"/>
      <name val="Trebuchet MS"/>
      <family val="2"/>
    </font>
    <font>
      <b/>
      <sz val="11"/>
      <name val="Trebuchet MS"/>
      <family val="2"/>
    </font>
    <font>
      <sz val="11"/>
      <color rgb="FF3F3F76"/>
      <name val="Calibri"/>
      <family val="2"/>
    </font>
    <font>
      <sz val="11"/>
      <color rgb="FF3F3F76"/>
      <name val="Trebuchet MS"/>
      <family val="2"/>
    </font>
    <font>
      <sz val="10"/>
      <color rgb="FF00B050"/>
      <name val="Trebuchet MS"/>
      <family val="2"/>
    </font>
    <font>
      <sz val="11"/>
      <name val="Trebuchet MS"/>
      <family val="2"/>
    </font>
    <font>
      <b/>
      <sz val="10"/>
      <color rgb="FFFF0000"/>
      <name val="Trebuchet MS"/>
      <family val="2"/>
    </font>
    <font>
      <sz val="10"/>
      <color rgb="FFFF0000"/>
      <name val="Trebuchet MS"/>
      <family val="2"/>
    </font>
    <font>
      <i/>
      <sz val="11"/>
      <color theme="1"/>
      <name val="Trebuchet MS"/>
      <family val="2"/>
    </font>
    <font>
      <b/>
      <sz val="12"/>
      <color theme="1"/>
      <name val="Trebuchet MS"/>
      <family val="2"/>
    </font>
    <font>
      <b/>
      <sz val="10"/>
      <color rgb="FF00B050"/>
      <name val="Trebuchet MS"/>
      <family val="2"/>
    </font>
    <font>
      <b/>
      <sz val="10"/>
      <color theme="1"/>
      <name val="Trebuchet MS"/>
      <family val="2"/>
    </font>
    <font>
      <b/>
      <sz val="10"/>
      <name val="Trebuchet MS"/>
      <family val="2"/>
    </font>
    <font>
      <b/>
      <i/>
      <sz val="10"/>
      <name val="Trebuchet MS"/>
      <family val="2"/>
    </font>
    <font>
      <sz val="10"/>
      <name val="Trebuchet MS"/>
      <family val="2"/>
    </font>
    <font>
      <i/>
      <sz val="10"/>
      <name val="Trebuchet MS"/>
      <family val="2"/>
    </font>
    <font>
      <b/>
      <sz val="11"/>
      <color rgb="FFFF0000"/>
      <name val="Trebuchet MS"/>
      <family val="2"/>
    </font>
    <font>
      <b/>
      <sz val="14"/>
      <name val="Trebuchet MS"/>
      <family val="2"/>
    </font>
    <font>
      <b/>
      <i/>
      <sz val="11"/>
      <name val="Trebuchet MS"/>
      <family val="2"/>
    </font>
    <font>
      <b/>
      <sz val="14"/>
      <color rgb="FF3F3F76"/>
      <name val="Trebuchet MS"/>
      <family val="2"/>
    </font>
    <font>
      <b/>
      <sz val="11"/>
      <color rgb="FF3F3F76"/>
      <name val="Trebuchet MS"/>
      <family val="2"/>
    </font>
    <font>
      <sz val="10"/>
      <color rgb="FF3F3F76"/>
      <name val="Trebuchet MS"/>
      <family val="2"/>
    </font>
    <font>
      <sz val="16"/>
      <color theme="1"/>
      <name val="Trebuchet MS"/>
      <family val="2"/>
    </font>
    <font>
      <i/>
      <sz val="11"/>
      <name val="Trebuchet MS"/>
      <family val="2"/>
    </font>
    <font>
      <sz val="10"/>
      <color theme="1"/>
      <name val="Trebuchet MS"/>
      <family val="2"/>
    </font>
    <font>
      <b/>
      <sz val="18"/>
      <color theme="1"/>
      <name val="Trebuchet MS"/>
      <family val="2"/>
    </font>
    <font>
      <sz val="11"/>
      <name val="Calibri"/>
      <family val="2"/>
    </font>
    <font>
      <b/>
      <i/>
      <sz val="11"/>
      <color theme="1"/>
      <name val="Trebuchet MS"/>
      <family val="2"/>
    </font>
    <font>
      <b/>
      <sz val="11"/>
      <color theme="1"/>
      <name val="Trebuchet MS"/>
      <family val="2"/>
    </font>
    <font>
      <sz val="11"/>
      <color rgb="FF000000"/>
      <name val="Trebuchet MS"/>
      <family val="2"/>
    </font>
    <font>
      <b/>
      <sz val="11"/>
      <color rgb="FF000000"/>
      <name val="Trebuchet MS"/>
      <family val="2"/>
    </font>
    <font>
      <b/>
      <sz val="20"/>
      <color rgb="FFFF0000"/>
      <name val="Trebuchet MS"/>
      <family val="2"/>
    </font>
    <font>
      <sz val="18"/>
      <color theme="1"/>
      <name val="Trebuchet MS"/>
      <family val="2"/>
    </font>
    <font>
      <sz val="11"/>
      <color theme="1"/>
      <name val="Trebuchet MS"/>
      <family val="2"/>
    </font>
    <font>
      <sz val="11"/>
      <color rgb="FF3F3F76"/>
      <name val="Trebuchet MS"/>
      <family val="2"/>
    </font>
    <font>
      <sz val="10"/>
      <color rgb="FF00B050"/>
      <name val="Trebuchet MS"/>
      <family val="2"/>
    </font>
    <font>
      <b/>
      <sz val="10"/>
      <color rgb="FFFF0000"/>
      <name val="Trebuchet MS"/>
      <family val="2"/>
    </font>
    <font>
      <sz val="10"/>
      <color rgb="FFFF0000"/>
      <name val="Trebuchet MS"/>
      <family val="2"/>
    </font>
    <font>
      <i/>
      <sz val="11"/>
      <color theme="1"/>
      <name val="Trebuchet MS"/>
      <family val="2"/>
    </font>
    <font>
      <b/>
      <sz val="12"/>
      <color theme="1"/>
      <name val="Trebuchet MS"/>
      <family val="2"/>
    </font>
    <font>
      <b/>
      <sz val="10"/>
      <color rgb="FF00B050"/>
      <name val="Trebuchet MS"/>
      <family val="2"/>
    </font>
    <font>
      <b/>
      <sz val="10"/>
      <color theme="1"/>
      <name val="Trebuchet MS"/>
      <family val="2"/>
    </font>
    <font>
      <b/>
      <i/>
      <sz val="10"/>
      <color theme="1"/>
      <name val="Trebuchet MS"/>
      <family val="2"/>
    </font>
    <font>
      <i/>
      <sz val="10"/>
      <color theme="1"/>
      <name val="Trebuchet MS"/>
      <family val="2"/>
    </font>
    <font>
      <b/>
      <sz val="11"/>
      <color rgb="FFFF0000"/>
      <name val="Trebuchet MS"/>
      <family val="2"/>
    </font>
    <font>
      <b/>
      <sz val="14"/>
      <color theme="1"/>
      <name val="Trebuchet MS"/>
      <family val="2"/>
    </font>
    <font>
      <b/>
      <sz val="14"/>
      <color rgb="FF3F3F76"/>
      <name val="Trebuchet MS"/>
      <family val="2"/>
    </font>
    <font>
      <b/>
      <sz val="11"/>
      <color rgb="FF3F3F76"/>
      <name val="Trebuchet MS"/>
      <family val="2"/>
    </font>
    <font>
      <sz val="10"/>
      <color rgb="FF3F3F76"/>
      <name val="Trebuchet MS"/>
      <family val="2"/>
    </font>
    <font>
      <sz val="16"/>
      <color theme="1"/>
      <name val="Trebuchet MS"/>
      <family val="2"/>
    </font>
  </fonts>
  <fills count="15">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7"/>
        <bgColor indexed="64"/>
      </patternFill>
    </fill>
    <fill>
      <patternFill patternType="solid">
        <fgColor theme="0"/>
        <bgColor theme="0"/>
      </patternFill>
    </fill>
    <fill>
      <patternFill patternType="solid">
        <fgColor rgb="FFDEEAF6"/>
        <bgColor rgb="FFDEEAF6"/>
      </patternFill>
    </fill>
    <fill>
      <patternFill patternType="solid">
        <fgColor rgb="FFF2F2F2"/>
        <bgColor rgb="FFF2F2F2"/>
      </patternFill>
    </fill>
    <fill>
      <patternFill patternType="solid">
        <fgColor rgb="FFFBE4D5"/>
        <bgColor rgb="FFFBE4D5"/>
      </patternFill>
    </fill>
    <fill>
      <patternFill patternType="solid">
        <fgColor rgb="FFFFC000"/>
        <bgColor rgb="FFFFC000"/>
      </patternFill>
    </fill>
    <fill>
      <patternFill patternType="solid">
        <fgColor theme="7"/>
        <bgColor theme="7"/>
      </patternFill>
    </fill>
  </fills>
  <borders count="71">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s>
  <cellStyleXfs count="3">
    <xf numFmtId="0" fontId="0" fillId="0" borderId="0"/>
    <xf numFmtId="0" fontId="1" fillId="0" borderId="0"/>
    <xf numFmtId="0" fontId="12" fillId="2" borderId="1" applyNumberFormat="0" applyAlignment="0" applyProtection="0"/>
  </cellStyleXfs>
  <cellXfs count="283">
    <xf numFmtId="0" fontId="0" fillId="0" borderId="0" xfId="0"/>
    <xf numFmtId="0" fontId="4" fillId="3" borderId="0" xfId="1" applyFont="1" applyFill="1" applyAlignment="1">
      <alignment vertical="center"/>
    </xf>
    <xf numFmtId="0" fontId="5" fillId="3" borderId="0" xfId="1" applyFont="1" applyFill="1" applyAlignment="1">
      <alignment vertical="center"/>
    </xf>
    <xf numFmtId="0" fontId="6" fillId="4" borderId="0" xfId="1" applyFont="1" applyFill="1"/>
    <xf numFmtId="0" fontId="6" fillId="6" borderId="0" xfId="1" applyFont="1" applyFill="1"/>
    <xf numFmtId="0" fontId="10" fillId="3" borderId="0" xfId="1" applyFont="1" applyFill="1" applyAlignment="1">
      <alignment vertical="center"/>
    </xf>
    <xf numFmtId="0" fontId="3" fillId="3" borderId="0" xfId="1" applyFont="1" applyFill="1" applyAlignment="1">
      <alignment horizontal="center" vertical="center"/>
    </xf>
    <xf numFmtId="0" fontId="4" fillId="3" borderId="0" xfId="1" applyFont="1" applyFill="1" applyAlignment="1">
      <alignment vertical="center" wrapText="1"/>
    </xf>
    <xf numFmtId="0" fontId="4" fillId="3" borderId="0" xfId="1" applyFont="1" applyFill="1" applyAlignment="1">
      <alignment horizontal="center" vertical="center"/>
    </xf>
    <xf numFmtId="0" fontId="11" fillId="7" borderId="16" xfId="1" applyFont="1" applyFill="1" applyBorder="1" applyAlignment="1">
      <alignment horizontal="center" vertical="center" readingOrder="1"/>
    </xf>
    <xf numFmtId="0" fontId="9" fillId="3" borderId="11" xfId="1" applyFont="1" applyFill="1" applyBorder="1" applyAlignment="1">
      <alignment horizontal="right" vertical="center" wrapText="1"/>
    </xf>
    <xf numFmtId="164" fontId="13" fillId="6" borderId="16" xfId="2" applyNumberFormat="1" applyFont="1" applyFill="1" applyBorder="1" applyAlignment="1" applyProtection="1">
      <alignment horizontal="center" vertical="center" wrapText="1"/>
      <protection locked="0"/>
    </xf>
    <xf numFmtId="164" fontId="13" fillId="6" borderId="12" xfId="2" applyNumberFormat="1" applyFont="1" applyFill="1" applyBorder="1" applyAlignment="1" applyProtection="1">
      <alignment horizontal="center" vertical="center"/>
      <protection locked="0"/>
    </xf>
    <xf numFmtId="0" fontId="9" fillId="3" borderId="18" xfId="1" applyFont="1" applyFill="1" applyBorder="1" applyAlignment="1">
      <alignment vertical="center"/>
    </xf>
    <xf numFmtId="165" fontId="13" fillId="6" borderId="16" xfId="2" applyNumberFormat="1" applyFont="1" applyFill="1" applyBorder="1" applyAlignment="1" applyProtection="1">
      <alignment horizontal="center" vertical="center"/>
      <protection locked="0"/>
    </xf>
    <xf numFmtId="165" fontId="13" fillId="6" borderId="12" xfId="2" applyNumberFormat="1" applyFont="1" applyFill="1" applyBorder="1" applyAlignment="1" applyProtection="1">
      <alignment horizontal="center" vertical="center"/>
      <protection locked="0"/>
    </xf>
    <xf numFmtId="164" fontId="13" fillId="4" borderId="16" xfId="2" applyNumberFormat="1" applyFont="1" applyFill="1" applyBorder="1" applyAlignment="1" applyProtection="1">
      <alignment horizontal="center" vertical="center"/>
    </xf>
    <xf numFmtId="0" fontId="14" fillId="3" borderId="0" xfId="1" applyFont="1" applyFill="1" applyAlignment="1">
      <alignment vertical="center"/>
    </xf>
    <xf numFmtId="0" fontId="15" fillId="3" borderId="11" xfId="1" applyFont="1" applyFill="1" applyBorder="1" applyAlignment="1">
      <alignment horizontal="right" vertical="center" wrapText="1"/>
    </xf>
    <xf numFmtId="164" fontId="13" fillId="6" borderId="16" xfId="2" applyNumberFormat="1" applyFont="1" applyFill="1" applyBorder="1" applyAlignment="1" applyProtection="1">
      <alignment horizontal="center" vertical="center"/>
      <protection locked="0"/>
    </xf>
    <xf numFmtId="0" fontId="16" fillId="3" borderId="0" xfId="1" applyFont="1" applyFill="1" applyAlignment="1">
      <alignment vertical="center"/>
    </xf>
    <xf numFmtId="0" fontId="9" fillId="3" borderId="18" xfId="1" applyFont="1" applyFill="1" applyBorder="1" applyAlignment="1">
      <alignment vertical="center" wrapText="1"/>
    </xf>
    <xf numFmtId="164" fontId="9" fillId="4" borderId="16" xfId="2" applyNumberFormat="1" applyFont="1" applyFill="1" applyBorder="1" applyAlignment="1" applyProtection="1">
      <alignment horizontal="justify" vertical="center" wrapText="1"/>
    </xf>
    <xf numFmtId="164" fontId="13" fillId="4" borderId="12" xfId="2" applyNumberFormat="1" applyFont="1" applyFill="1" applyBorder="1" applyAlignment="1" applyProtection="1">
      <alignment horizontal="center" vertical="center"/>
    </xf>
    <xf numFmtId="0" fontId="9" fillId="3" borderId="11" xfId="1" applyFont="1" applyFill="1" applyBorder="1" applyAlignment="1">
      <alignment horizontal="right" vertical="center"/>
    </xf>
    <xf numFmtId="0" fontId="9" fillId="3" borderId="19" xfId="1" applyFont="1" applyFill="1" applyBorder="1" applyAlignment="1">
      <alignment horizontal="right" vertical="center" wrapText="1"/>
    </xf>
    <xf numFmtId="164" fontId="13" fillId="6" borderId="20" xfId="2" applyNumberFormat="1" applyFont="1" applyFill="1" applyBorder="1" applyAlignment="1" applyProtection="1">
      <alignment horizontal="center" vertical="center"/>
      <protection locked="0"/>
    </xf>
    <xf numFmtId="164" fontId="13" fillId="6" borderId="21" xfId="2" applyNumberFormat="1" applyFont="1" applyFill="1" applyBorder="1" applyAlignment="1" applyProtection="1">
      <alignment horizontal="center" vertical="center"/>
      <protection locked="0"/>
    </xf>
    <xf numFmtId="0" fontId="9" fillId="3" borderId="22" xfId="1" applyFont="1" applyFill="1" applyBorder="1" applyAlignment="1">
      <alignment vertical="center" wrapText="1"/>
    </xf>
    <xf numFmtId="0" fontId="17" fillId="3" borderId="0" xfId="1" applyFont="1" applyFill="1" applyAlignment="1">
      <alignment vertical="center" wrapText="1"/>
    </xf>
    <xf numFmtId="0" fontId="6" fillId="7" borderId="11" xfId="1" applyFont="1" applyFill="1" applyBorder="1" applyAlignment="1">
      <alignment horizontal="center" vertical="center"/>
    </xf>
    <xf numFmtId="0" fontId="6" fillId="7" borderId="18" xfId="1" applyFont="1" applyFill="1" applyBorder="1" applyAlignment="1">
      <alignment horizontal="center" vertical="center"/>
    </xf>
    <xf numFmtId="0" fontId="18" fillId="3" borderId="11" xfId="1" applyFont="1" applyFill="1" applyBorder="1" applyAlignment="1">
      <alignment horizontal="left" vertical="center" wrapText="1"/>
    </xf>
    <xf numFmtId="0" fontId="18" fillId="3" borderId="16" xfId="1" applyFont="1" applyFill="1" applyBorder="1" applyAlignment="1">
      <alignment horizontal="left" vertical="center"/>
    </xf>
    <xf numFmtId="0" fontId="18" fillId="3" borderId="18" xfId="1" applyFont="1" applyFill="1" applyBorder="1" applyAlignment="1">
      <alignment horizontal="left" vertical="center"/>
    </xf>
    <xf numFmtId="0" fontId="6" fillId="6" borderId="11" xfId="1" applyFont="1" applyFill="1" applyBorder="1" applyAlignment="1">
      <alignment horizontal="left" vertical="center" wrapText="1"/>
    </xf>
    <xf numFmtId="0" fontId="9" fillId="6" borderId="16" xfId="1" applyFont="1" applyFill="1" applyBorder="1" applyAlignment="1" applyProtection="1">
      <alignment horizontal="left" vertical="center"/>
      <protection locked="0"/>
    </xf>
    <xf numFmtId="0" fontId="9" fillId="6" borderId="18" xfId="1" applyFont="1" applyFill="1" applyBorder="1" applyAlignment="1" applyProtection="1">
      <alignment horizontal="left" vertical="center"/>
      <protection locked="0"/>
    </xf>
    <xf numFmtId="0" fontId="6" fillId="6" borderId="19" xfId="1" applyFont="1" applyFill="1" applyBorder="1" applyAlignment="1">
      <alignment horizontal="left" vertical="center" wrapText="1"/>
    </xf>
    <xf numFmtId="0" fontId="9" fillId="6" borderId="20" xfId="1" applyFont="1" applyFill="1" applyBorder="1" applyAlignment="1" applyProtection="1">
      <alignment horizontal="left" vertical="center"/>
      <protection locked="0"/>
    </xf>
    <xf numFmtId="0" fontId="9" fillId="6" borderId="22" xfId="1" applyFont="1" applyFill="1" applyBorder="1" applyAlignment="1" applyProtection="1">
      <alignment horizontal="left" vertical="center"/>
      <protection locked="0"/>
    </xf>
    <xf numFmtId="0" fontId="20" fillId="3" borderId="0" xfId="1" applyFont="1" applyFill="1" applyAlignment="1">
      <alignment vertical="center" wrapText="1"/>
    </xf>
    <xf numFmtId="0" fontId="21" fillId="8" borderId="11" xfId="1" applyFont="1" applyFill="1" applyBorder="1" applyAlignment="1">
      <alignment horizontal="center" vertical="center" wrapText="1"/>
    </xf>
    <xf numFmtId="0" fontId="22" fillId="8" borderId="18" xfId="1" applyFont="1" applyFill="1" applyBorder="1" applyAlignment="1">
      <alignment horizontal="center" vertical="center" wrapText="1"/>
    </xf>
    <xf numFmtId="0" fontId="17" fillId="3" borderId="0" xfId="1" applyFont="1" applyFill="1" applyAlignment="1">
      <alignment vertical="center"/>
    </xf>
    <xf numFmtId="0" fontId="23" fillId="3" borderId="11" xfId="1" applyFont="1" applyFill="1" applyBorder="1" applyAlignment="1">
      <alignment horizontal="right" vertical="center" wrapText="1"/>
    </xf>
    <xf numFmtId="0" fontId="24" fillId="3" borderId="18" xfId="1" applyFont="1" applyFill="1" applyBorder="1" applyAlignment="1">
      <alignment vertical="center" wrapText="1"/>
    </xf>
    <xf numFmtId="0" fontId="25" fillId="3" borderId="11" xfId="1" applyFont="1" applyFill="1" applyBorder="1" applyAlignment="1">
      <alignment horizontal="right" vertical="center" wrapText="1"/>
    </xf>
    <xf numFmtId="0" fontId="25" fillId="3" borderId="28" xfId="1" applyFont="1" applyFill="1" applyBorder="1" applyAlignment="1">
      <alignment horizontal="right" vertical="center" wrapText="1"/>
    </xf>
    <xf numFmtId="0" fontId="24" fillId="3" borderId="15" xfId="1" applyFont="1" applyFill="1" applyBorder="1" applyAlignment="1">
      <alignment vertical="center" wrapText="1"/>
    </xf>
    <xf numFmtId="0" fontId="22" fillId="3" borderId="23" xfId="1" applyFont="1" applyFill="1" applyBorder="1" applyAlignment="1">
      <alignment horizontal="right" vertical="center" wrapText="1"/>
    </xf>
    <xf numFmtId="0" fontId="24" fillId="6" borderId="25" xfId="1" applyFont="1" applyFill="1" applyBorder="1" applyAlignment="1" applyProtection="1">
      <alignment vertical="center" wrapText="1"/>
      <protection locked="0"/>
    </xf>
    <xf numFmtId="0" fontId="24" fillId="3" borderId="11" xfId="1" applyFont="1" applyFill="1" applyBorder="1" applyAlignment="1">
      <alignment horizontal="right" vertical="center" wrapText="1"/>
    </xf>
    <xf numFmtId="0" fontId="24" fillId="6" borderId="18" xfId="1" applyFont="1" applyFill="1" applyBorder="1" applyAlignment="1" applyProtection="1">
      <alignment vertical="center" wrapText="1"/>
      <protection locked="0"/>
    </xf>
    <xf numFmtId="0" fontId="24" fillId="3" borderId="19" xfId="1" applyFont="1" applyFill="1" applyBorder="1" applyAlignment="1">
      <alignment horizontal="right" vertical="center" wrapText="1"/>
    </xf>
    <xf numFmtId="0" fontId="24" fillId="6" borderId="22" xfId="1" applyFont="1" applyFill="1" applyBorder="1" applyAlignment="1" applyProtection="1">
      <alignment vertical="center" wrapText="1"/>
      <protection locked="0"/>
    </xf>
    <xf numFmtId="0" fontId="6" fillId="7" borderId="30" xfId="1" applyFont="1" applyFill="1" applyBorder="1" applyAlignment="1">
      <alignment vertical="center" readingOrder="1"/>
    </xf>
    <xf numFmtId="0" fontId="26" fillId="7" borderId="31" xfId="1" applyFont="1" applyFill="1" applyBorder="1" applyAlignment="1">
      <alignment vertical="center" readingOrder="1"/>
    </xf>
    <xf numFmtId="0" fontId="6" fillId="7" borderId="32" xfId="1" applyFont="1" applyFill="1" applyBorder="1" applyAlignment="1">
      <alignment vertical="center" readingOrder="1"/>
    </xf>
    <xf numFmtId="0" fontId="6" fillId="8" borderId="11" xfId="1" applyFont="1" applyFill="1" applyBorder="1" applyAlignment="1">
      <alignment horizontal="center" vertical="center" readingOrder="1"/>
    </xf>
    <xf numFmtId="0" fontId="11" fillId="8" borderId="16" xfId="1" applyFont="1" applyFill="1" applyBorder="1" applyAlignment="1">
      <alignment horizontal="center" vertical="center" readingOrder="1"/>
    </xf>
    <xf numFmtId="0" fontId="6" fillId="8" borderId="18" xfId="1" applyFont="1" applyFill="1" applyBorder="1" applyAlignment="1">
      <alignment horizontal="center" vertical="center" readingOrder="1"/>
    </xf>
    <xf numFmtId="0" fontId="27" fillId="4" borderId="16" xfId="2" applyNumberFormat="1" applyFont="1" applyFill="1" applyBorder="1" applyAlignment="1" applyProtection="1">
      <alignment horizontal="center" vertical="center"/>
      <protection locked="0"/>
    </xf>
    <xf numFmtId="0" fontId="15" fillId="4" borderId="12" xfId="2" applyNumberFormat="1" applyFont="1" applyFill="1" applyBorder="1" applyAlignment="1" applyProtection="1">
      <alignment horizontal="center" vertical="center"/>
      <protection locked="0"/>
    </xf>
    <xf numFmtId="0" fontId="15" fillId="3" borderId="18" xfId="1" applyFont="1" applyFill="1" applyBorder="1" applyAlignment="1">
      <alignment horizontal="left" vertical="center" wrapText="1"/>
    </xf>
    <xf numFmtId="0" fontId="17" fillId="3" borderId="0" xfId="1" applyFont="1" applyFill="1" applyAlignment="1">
      <alignment horizontal="left" vertical="center" wrapText="1"/>
    </xf>
    <xf numFmtId="0" fontId="27" fillId="6" borderId="16" xfId="2" applyNumberFormat="1" applyFont="1" applyFill="1" applyBorder="1" applyAlignment="1" applyProtection="1">
      <alignment horizontal="center" vertical="center"/>
      <protection locked="0"/>
    </xf>
    <xf numFmtId="0" fontId="15" fillId="3" borderId="18" xfId="1" applyFont="1" applyFill="1" applyBorder="1" applyAlignment="1">
      <alignment vertical="center" wrapText="1"/>
    </xf>
    <xf numFmtId="0" fontId="6" fillId="3" borderId="19" xfId="1" applyFont="1" applyFill="1" applyBorder="1" applyAlignment="1">
      <alignment horizontal="right" vertical="center" wrapText="1"/>
    </xf>
    <xf numFmtId="1" fontId="29" fillId="3" borderId="20" xfId="2" applyNumberFormat="1" applyFont="1" applyFill="1" applyBorder="1" applyAlignment="1" applyProtection="1">
      <alignment horizontal="center" vertical="center"/>
    </xf>
    <xf numFmtId="1" fontId="30" fillId="3" borderId="20" xfId="2" applyNumberFormat="1" applyFont="1" applyFill="1" applyBorder="1" applyAlignment="1" applyProtection="1">
      <alignment horizontal="center" vertical="center"/>
    </xf>
    <xf numFmtId="0" fontId="11" fillId="3" borderId="22" xfId="1" applyFont="1" applyFill="1" applyBorder="1" applyAlignment="1">
      <alignment vertical="center" wrapText="1"/>
    </xf>
    <xf numFmtId="0" fontId="4" fillId="3" borderId="0" xfId="1" applyFont="1" applyFill="1" applyAlignment="1">
      <alignment horizontal="right" vertical="center" wrapText="1"/>
    </xf>
    <xf numFmtId="164" fontId="31" fillId="3" borderId="0" xfId="2" applyNumberFormat="1" applyFont="1" applyFill="1" applyBorder="1" applyAlignment="1" applyProtection="1">
      <alignment horizontal="center" vertical="center"/>
    </xf>
    <xf numFmtId="164" fontId="17" fillId="3" borderId="0" xfId="2" applyNumberFormat="1" applyFont="1" applyFill="1" applyBorder="1" applyAlignment="1" applyProtection="1">
      <alignment horizontal="center" vertical="center"/>
    </xf>
    <xf numFmtId="0" fontId="24" fillId="3" borderId="0" xfId="1" applyFont="1" applyFill="1" applyAlignment="1">
      <alignment vertical="center" wrapText="1"/>
    </xf>
    <xf numFmtId="0" fontId="20" fillId="3" borderId="0" xfId="1" applyFont="1" applyFill="1" applyAlignment="1">
      <alignment horizontal="left" vertical="center" wrapText="1"/>
    </xf>
    <xf numFmtId="0" fontId="9" fillId="3" borderId="0" xfId="1" applyFont="1" applyFill="1" applyAlignment="1">
      <alignment vertical="center"/>
    </xf>
    <xf numFmtId="0" fontId="32" fillId="3" borderId="0" xfId="1" applyFont="1" applyFill="1" applyAlignment="1">
      <alignment vertical="center"/>
    </xf>
    <xf numFmtId="0" fontId="11" fillId="7" borderId="11" xfId="1" applyFont="1" applyFill="1" applyBorder="1" applyAlignment="1">
      <alignment horizontal="center" vertical="center" wrapText="1"/>
    </xf>
    <xf numFmtId="0" fontId="33" fillId="3" borderId="11" xfId="1" applyFont="1" applyFill="1" applyBorder="1" applyAlignment="1">
      <alignment horizontal="left" vertical="center" wrapText="1"/>
    </xf>
    <xf numFmtId="0" fontId="11" fillId="3" borderId="11" xfId="1" applyFont="1" applyFill="1" applyBorder="1" applyAlignment="1">
      <alignment horizontal="left" vertical="center" wrapText="1"/>
    </xf>
    <xf numFmtId="0" fontId="11" fillId="3" borderId="19" xfId="1" applyFont="1" applyFill="1" applyBorder="1" applyAlignment="1">
      <alignment horizontal="left" vertical="center" wrapText="1"/>
    </xf>
    <xf numFmtId="0" fontId="4" fillId="3" borderId="0" xfId="1" applyFont="1" applyFill="1" applyAlignment="1">
      <alignment horizontal="left" vertical="center"/>
    </xf>
    <xf numFmtId="0" fontId="34" fillId="9" borderId="0" xfId="0" applyFont="1" applyFill="1" applyAlignment="1">
      <alignment vertical="center"/>
    </xf>
    <xf numFmtId="0" fontId="37" fillId="9" borderId="0" xfId="0" applyFont="1" applyFill="1" applyAlignment="1">
      <alignment vertical="center"/>
    </xf>
    <xf numFmtId="0" fontId="38" fillId="10" borderId="0" xfId="0" applyFont="1" applyFill="1"/>
    <xf numFmtId="0" fontId="38" fillId="12" borderId="0" xfId="0" applyFont="1" applyFill="1"/>
    <xf numFmtId="0" fontId="41" fillId="9" borderId="0" xfId="0" applyFont="1" applyFill="1" applyAlignment="1">
      <alignment vertical="center"/>
    </xf>
    <xf numFmtId="0" fontId="42" fillId="9" borderId="0" xfId="0" applyFont="1" applyFill="1" applyAlignment="1">
      <alignment horizontal="center" vertical="center"/>
    </xf>
    <xf numFmtId="0" fontId="34" fillId="9" borderId="0" xfId="0" applyFont="1" applyFill="1" applyAlignment="1">
      <alignment vertical="center" wrapText="1"/>
    </xf>
    <xf numFmtId="0" fontId="34" fillId="9" borderId="0" xfId="0" applyFont="1" applyFill="1" applyAlignment="1">
      <alignment horizontal="center" vertical="center"/>
    </xf>
    <xf numFmtId="0" fontId="38" fillId="13" borderId="48" xfId="0" applyFont="1" applyFill="1" applyBorder="1" applyAlignment="1">
      <alignment horizontal="center" vertical="center" readingOrder="1"/>
    </xf>
    <xf numFmtId="0" fontId="43" fillId="9" borderId="50" xfId="0" applyFont="1" applyFill="1" applyBorder="1" applyAlignment="1">
      <alignment horizontal="right" vertical="center" wrapText="1"/>
    </xf>
    <xf numFmtId="164" fontId="44" fillId="12" borderId="48" xfId="0" applyNumberFormat="1" applyFont="1" applyFill="1" applyBorder="1" applyAlignment="1">
      <alignment horizontal="center" vertical="center"/>
    </xf>
    <xf numFmtId="164" fontId="44" fillId="12" borderId="43" xfId="0" applyNumberFormat="1" applyFont="1" applyFill="1" applyBorder="1" applyAlignment="1">
      <alignment horizontal="center" vertical="center"/>
    </xf>
    <xf numFmtId="0" fontId="43" fillId="9" borderId="51" xfId="0" applyFont="1" applyFill="1" applyBorder="1" applyAlignment="1">
      <alignment vertical="center"/>
    </xf>
    <xf numFmtId="166" fontId="44" fillId="12" borderId="48" xfId="0" applyNumberFormat="1" applyFont="1" applyFill="1" applyBorder="1" applyAlignment="1">
      <alignment horizontal="center" vertical="center"/>
    </xf>
    <xf numFmtId="166" fontId="44" fillId="12" borderId="43" xfId="0" applyNumberFormat="1" applyFont="1" applyFill="1" applyBorder="1" applyAlignment="1">
      <alignment horizontal="center" vertical="center"/>
    </xf>
    <xf numFmtId="164" fontId="44" fillId="10" borderId="48" xfId="0" applyNumberFormat="1" applyFont="1" applyFill="1" applyBorder="1" applyAlignment="1">
      <alignment horizontal="center" vertical="center"/>
    </xf>
    <xf numFmtId="0" fontId="45" fillId="9" borderId="0" xfId="0" applyFont="1" applyFill="1" applyAlignment="1">
      <alignment vertical="center"/>
    </xf>
    <xf numFmtId="0" fontId="46" fillId="9" borderId="0" xfId="0" applyFont="1" applyFill="1" applyAlignment="1">
      <alignment vertical="center"/>
    </xf>
    <xf numFmtId="0" fontId="43" fillId="9" borderId="51" xfId="0" applyFont="1" applyFill="1" applyBorder="1" applyAlignment="1">
      <alignment vertical="center" wrapText="1"/>
    </xf>
    <xf numFmtId="164" fontId="43" fillId="10" borderId="48" xfId="0" applyNumberFormat="1" applyFont="1" applyFill="1" applyBorder="1" applyAlignment="1">
      <alignment horizontal="left" vertical="center" wrapText="1"/>
    </xf>
    <xf numFmtId="164" fontId="44" fillId="10" borderId="43" xfId="0" applyNumberFormat="1" applyFont="1" applyFill="1" applyBorder="1" applyAlignment="1">
      <alignment horizontal="center" vertical="center"/>
    </xf>
    <xf numFmtId="0" fontId="43" fillId="9" borderId="50" xfId="0" applyFont="1" applyFill="1" applyBorder="1" applyAlignment="1">
      <alignment horizontal="right" vertical="center"/>
    </xf>
    <xf numFmtId="0" fontId="43" fillId="9" borderId="52" xfId="0" applyFont="1" applyFill="1" applyBorder="1" applyAlignment="1">
      <alignment horizontal="right" vertical="center" wrapText="1"/>
    </xf>
    <xf numFmtId="164" fontId="44" fillId="12" borderId="53" xfId="0" applyNumberFormat="1" applyFont="1" applyFill="1" applyBorder="1" applyAlignment="1">
      <alignment horizontal="center" vertical="center"/>
    </xf>
    <xf numFmtId="164" fontId="44" fillId="12" borderId="54" xfId="0" applyNumberFormat="1" applyFont="1" applyFill="1" applyBorder="1" applyAlignment="1">
      <alignment horizontal="center" vertical="center"/>
    </xf>
    <xf numFmtId="0" fontId="43" fillId="9" borderId="55" xfId="0" applyFont="1" applyFill="1" applyBorder="1" applyAlignment="1">
      <alignment vertical="center" wrapText="1"/>
    </xf>
    <xf numFmtId="0" fontId="47" fillId="9" borderId="0" xfId="0" applyFont="1" applyFill="1" applyAlignment="1">
      <alignment vertical="center" wrapText="1"/>
    </xf>
    <xf numFmtId="0" fontId="38" fillId="13" borderId="50" xfId="0" applyFont="1" applyFill="1" applyBorder="1" applyAlignment="1">
      <alignment horizontal="center" vertical="center"/>
    </xf>
    <xf numFmtId="0" fontId="38" fillId="13" borderId="51" xfId="0" applyFont="1" applyFill="1" applyBorder="1" applyAlignment="1">
      <alignment horizontal="center" vertical="center"/>
    </xf>
    <xf numFmtId="0" fontId="48" fillId="9" borderId="50" xfId="0" applyFont="1" applyFill="1" applyBorder="1" applyAlignment="1">
      <alignment horizontal="left" vertical="center" wrapText="1"/>
    </xf>
    <xf numFmtId="0" fontId="48" fillId="9" borderId="48" xfId="0" applyFont="1" applyFill="1" applyBorder="1" applyAlignment="1">
      <alignment horizontal="left" vertical="center"/>
    </xf>
    <xf numFmtId="0" fontId="48" fillId="9" borderId="51" xfId="0" applyFont="1" applyFill="1" applyBorder="1" applyAlignment="1">
      <alignment horizontal="left" vertical="center"/>
    </xf>
    <xf numFmtId="0" fontId="38" fillId="12" borderId="50" xfId="0" applyFont="1" applyFill="1" applyBorder="1" applyAlignment="1">
      <alignment horizontal="left" vertical="center" wrapText="1"/>
    </xf>
    <xf numFmtId="0" fontId="43" fillId="12" borderId="48" xfId="0" applyFont="1" applyFill="1" applyBorder="1" applyAlignment="1">
      <alignment horizontal="left" vertical="center"/>
    </xf>
    <xf numFmtId="0" fontId="43" fillId="12" borderId="51" xfId="0" applyFont="1" applyFill="1" applyBorder="1" applyAlignment="1">
      <alignment horizontal="left" vertical="center"/>
    </xf>
    <xf numFmtId="0" fontId="38" fillId="12" borderId="52" xfId="0" applyFont="1" applyFill="1" applyBorder="1" applyAlignment="1">
      <alignment horizontal="left" vertical="center" wrapText="1"/>
    </xf>
    <xf numFmtId="0" fontId="43" fillId="12" borderId="53" xfId="0" applyFont="1" applyFill="1" applyBorder="1" applyAlignment="1">
      <alignment horizontal="left" vertical="center"/>
    </xf>
    <xf numFmtId="0" fontId="43" fillId="12" borderId="55" xfId="0" applyFont="1" applyFill="1" applyBorder="1" applyAlignment="1">
      <alignment horizontal="left" vertical="center"/>
    </xf>
    <xf numFmtId="0" fontId="50" fillId="9" borderId="0" xfId="0" applyFont="1" applyFill="1" applyAlignment="1">
      <alignment vertical="center" wrapText="1"/>
    </xf>
    <xf numFmtId="0" fontId="51" fillId="14" borderId="50" xfId="0" applyFont="1" applyFill="1" applyBorder="1" applyAlignment="1">
      <alignment horizontal="center" vertical="center" wrapText="1"/>
    </xf>
    <xf numFmtId="0" fontId="51" fillId="14" borderId="51" xfId="0" applyFont="1" applyFill="1" applyBorder="1" applyAlignment="1">
      <alignment horizontal="center" vertical="center" wrapText="1"/>
    </xf>
    <xf numFmtId="0" fontId="47" fillId="9" borderId="0" xfId="0" applyFont="1" applyFill="1" applyAlignment="1">
      <alignment vertical="center"/>
    </xf>
    <xf numFmtId="0" fontId="52" fillId="9" borderId="50" xfId="0" applyFont="1" applyFill="1" applyBorder="1" applyAlignment="1">
      <alignment horizontal="right" vertical="center" wrapText="1"/>
    </xf>
    <xf numFmtId="0" fontId="34" fillId="9" borderId="51" xfId="0" applyFont="1" applyFill="1" applyBorder="1" applyAlignment="1">
      <alignment vertical="center" wrapText="1"/>
    </xf>
    <xf numFmtId="0" fontId="53" fillId="9" borderId="50" xfId="0" applyFont="1" applyFill="1" applyBorder="1" applyAlignment="1">
      <alignment horizontal="right" vertical="center" wrapText="1"/>
    </xf>
    <xf numFmtId="0" fontId="53" fillId="9" borderId="42" xfId="0" applyFont="1" applyFill="1" applyBorder="1" applyAlignment="1">
      <alignment horizontal="right" vertical="center" wrapText="1"/>
    </xf>
    <xf numFmtId="0" fontId="34" fillId="9" borderId="46" xfId="0" applyFont="1" applyFill="1" applyBorder="1" applyAlignment="1">
      <alignment vertical="center" wrapText="1"/>
    </xf>
    <xf numFmtId="0" fontId="51" fillId="9" borderId="61" xfId="0" applyFont="1" applyFill="1" applyBorder="1" applyAlignment="1">
      <alignment horizontal="right" vertical="center" wrapText="1"/>
    </xf>
    <xf numFmtId="0" fontId="34" fillId="12" borderId="64" xfId="0" applyFont="1" applyFill="1" applyBorder="1" applyAlignment="1">
      <alignment vertical="center" wrapText="1"/>
    </xf>
    <xf numFmtId="0" fontId="34" fillId="9" borderId="50" xfId="0" applyFont="1" applyFill="1" applyBorder="1" applyAlignment="1">
      <alignment horizontal="right" vertical="center" wrapText="1"/>
    </xf>
    <xf numFmtId="0" fontId="34" fillId="12" borderId="51" xfId="0" applyFont="1" applyFill="1" applyBorder="1" applyAlignment="1">
      <alignment vertical="center" wrapText="1"/>
    </xf>
    <xf numFmtId="0" fontId="34" fillId="9" borderId="52" xfId="0" applyFont="1" applyFill="1" applyBorder="1" applyAlignment="1">
      <alignment horizontal="right" vertical="center" wrapText="1"/>
    </xf>
    <xf numFmtId="0" fontId="34" fillId="12" borderId="55" xfId="0" applyFont="1" applyFill="1" applyBorder="1" applyAlignment="1">
      <alignment vertical="center" wrapText="1"/>
    </xf>
    <xf numFmtId="0" fontId="38" fillId="13" borderId="67" xfId="0" applyFont="1" applyFill="1" applyBorder="1" applyAlignment="1">
      <alignment horizontal="left" vertical="center" readingOrder="1"/>
    </xf>
    <xf numFmtId="0" fontId="54" fillId="13" borderId="68" xfId="0" applyFont="1" applyFill="1" applyBorder="1" applyAlignment="1">
      <alignment horizontal="left" vertical="center" readingOrder="1"/>
    </xf>
    <xf numFmtId="0" fontId="38" fillId="13" borderId="69" xfId="0" applyFont="1" applyFill="1" applyBorder="1" applyAlignment="1">
      <alignment horizontal="left" vertical="center" readingOrder="1"/>
    </xf>
    <xf numFmtId="0" fontId="38" fillId="14" borderId="50" xfId="0" applyFont="1" applyFill="1" applyBorder="1" applyAlignment="1">
      <alignment horizontal="center" vertical="center" readingOrder="1"/>
    </xf>
    <xf numFmtId="0" fontId="38" fillId="14" borderId="48" xfId="0" applyFont="1" applyFill="1" applyBorder="1" applyAlignment="1">
      <alignment horizontal="center" vertical="center" readingOrder="1"/>
    </xf>
    <xf numFmtId="0" fontId="38" fillId="14" borderId="51" xfId="0" applyFont="1" applyFill="1" applyBorder="1" applyAlignment="1">
      <alignment horizontal="center" vertical="center" readingOrder="1"/>
    </xf>
    <xf numFmtId="0" fontId="55" fillId="10" borderId="48" xfId="0" applyFont="1" applyFill="1" applyBorder="1" applyAlignment="1">
      <alignment horizontal="center" vertical="center"/>
    </xf>
    <xf numFmtId="0" fontId="43" fillId="10" borderId="43" xfId="0" applyFont="1" applyFill="1" applyBorder="1" applyAlignment="1">
      <alignment horizontal="center" vertical="center"/>
    </xf>
    <xf numFmtId="0" fontId="43" fillId="9" borderId="51" xfId="0" applyFont="1" applyFill="1" applyBorder="1" applyAlignment="1">
      <alignment horizontal="left" vertical="center" wrapText="1"/>
    </xf>
    <xf numFmtId="49" fontId="55" fillId="10" borderId="48" xfId="0" applyNumberFormat="1" applyFont="1" applyFill="1" applyBorder="1" applyAlignment="1">
      <alignment horizontal="center" vertical="center"/>
    </xf>
    <xf numFmtId="0" fontId="47" fillId="9" borderId="0" xfId="0" applyFont="1" applyFill="1" applyAlignment="1">
      <alignment horizontal="left" vertical="center" wrapText="1"/>
    </xf>
    <xf numFmtId="0" fontId="55" fillId="12" borderId="48" xfId="0" applyFont="1" applyFill="1" applyBorder="1" applyAlignment="1">
      <alignment horizontal="center" vertical="center"/>
    </xf>
    <xf numFmtId="0" fontId="38" fillId="9" borderId="52" xfId="0" applyFont="1" applyFill="1" applyBorder="1" applyAlignment="1">
      <alignment horizontal="right" vertical="center" wrapText="1"/>
    </xf>
    <xf numFmtId="1" fontId="56" fillId="9" borderId="53" xfId="0" applyNumberFormat="1" applyFont="1" applyFill="1" applyBorder="1" applyAlignment="1">
      <alignment horizontal="center" vertical="center"/>
    </xf>
    <xf numFmtId="1" fontId="57" fillId="9" borderId="53" xfId="0" applyNumberFormat="1" applyFont="1" applyFill="1" applyBorder="1" applyAlignment="1">
      <alignment horizontal="center" vertical="center"/>
    </xf>
    <xf numFmtId="0" fontId="38" fillId="9" borderId="55" xfId="0" applyFont="1" applyFill="1" applyBorder="1" applyAlignment="1">
      <alignment vertical="center" wrapText="1"/>
    </xf>
    <xf numFmtId="0" fontId="34" fillId="9" borderId="0" xfId="0" applyFont="1" applyFill="1" applyAlignment="1">
      <alignment horizontal="right" vertical="center" wrapText="1"/>
    </xf>
    <xf numFmtId="164" fontId="58" fillId="9" borderId="0" xfId="0" applyNumberFormat="1" applyFont="1" applyFill="1" applyAlignment="1">
      <alignment horizontal="center" vertical="center"/>
    </xf>
    <xf numFmtId="164" fontId="47" fillId="9" borderId="0" xfId="0" applyNumberFormat="1" applyFont="1" applyFill="1" applyAlignment="1">
      <alignment horizontal="center" vertical="center"/>
    </xf>
    <xf numFmtId="0" fontId="50" fillId="9" borderId="0" xfId="0" applyFont="1" applyFill="1" applyAlignment="1">
      <alignment horizontal="left" vertical="center" wrapText="1"/>
    </xf>
    <xf numFmtId="0" fontId="43" fillId="9" borderId="0" xfId="0" applyFont="1" applyFill="1" applyAlignment="1">
      <alignment vertical="center"/>
    </xf>
    <xf numFmtId="0" fontId="59" fillId="9" borderId="0" xfId="0" applyFont="1" applyFill="1" applyAlignment="1">
      <alignment vertical="center"/>
    </xf>
    <xf numFmtId="0" fontId="38" fillId="13" borderId="50" xfId="0" applyFont="1" applyFill="1" applyBorder="1" applyAlignment="1">
      <alignment horizontal="center" vertical="center" wrapText="1"/>
    </xf>
    <xf numFmtId="0" fontId="38" fillId="9" borderId="50" xfId="0" applyFont="1" applyFill="1" applyBorder="1" applyAlignment="1">
      <alignment horizontal="left" vertical="center" wrapText="1"/>
    </xf>
    <xf numFmtId="0" fontId="38" fillId="9" borderId="52" xfId="0" applyFont="1" applyFill="1" applyBorder="1" applyAlignment="1">
      <alignment horizontal="left" vertical="center" wrapText="1"/>
    </xf>
    <xf numFmtId="0" fontId="34" fillId="9" borderId="0" xfId="0" applyFont="1" applyFill="1" applyAlignment="1">
      <alignment horizontal="left" vertical="center"/>
    </xf>
    <xf numFmtId="0" fontId="15" fillId="6" borderId="16" xfId="1" applyFont="1" applyFill="1" applyBorder="1" applyAlignment="1" applyProtection="1">
      <alignment horizontal="justify" vertical="center" wrapText="1"/>
      <protection locked="0"/>
    </xf>
    <xf numFmtId="0" fontId="15" fillId="6" borderId="18" xfId="1" applyFont="1" applyFill="1" applyBorder="1" applyAlignment="1" applyProtection="1">
      <alignment horizontal="justify" vertical="center" wrapText="1"/>
      <protection locked="0"/>
    </xf>
    <xf numFmtId="0" fontId="15" fillId="6" borderId="20" xfId="1" applyFont="1" applyFill="1" applyBorder="1" applyAlignment="1" applyProtection="1">
      <alignment horizontal="justify" vertical="center" wrapText="1"/>
      <protection locked="0"/>
    </xf>
    <xf numFmtId="0" fontId="15" fillId="6" borderId="22" xfId="1" applyFont="1" applyFill="1" applyBorder="1" applyAlignment="1" applyProtection="1">
      <alignment horizontal="justify" vertical="center" wrapText="1"/>
      <protection locked="0"/>
    </xf>
    <xf numFmtId="20" fontId="15" fillId="6" borderId="16" xfId="1" applyNumberFormat="1" applyFont="1" applyFill="1" applyBorder="1" applyAlignment="1" applyProtection="1">
      <alignment horizontal="justify" vertical="center" wrapText="1"/>
      <protection locked="0"/>
    </xf>
    <xf numFmtId="0" fontId="11" fillId="7" borderId="8" xfId="1" applyFont="1" applyFill="1" applyBorder="1" applyAlignment="1">
      <alignment horizontal="left" vertical="center"/>
    </xf>
    <xf numFmtId="0" fontId="11" fillId="7" borderId="9" xfId="1" applyFont="1" applyFill="1" applyBorder="1" applyAlignment="1">
      <alignment horizontal="left" vertical="center"/>
    </xf>
    <xf numFmtId="0" fontId="11" fillId="7" borderId="10" xfId="1" applyFont="1" applyFill="1" applyBorder="1" applyAlignment="1">
      <alignment horizontal="left" vertical="center"/>
    </xf>
    <xf numFmtId="0" fontId="15" fillId="5" borderId="26" xfId="1" applyFont="1" applyFill="1" applyBorder="1" applyAlignment="1">
      <alignment horizontal="left" vertical="center" wrapText="1"/>
    </xf>
    <xf numFmtId="0" fontId="15" fillId="5" borderId="13" xfId="1" applyFont="1" applyFill="1" applyBorder="1" applyAlignment="1">
      <alignment horizontal="left" vertical="center"/>
    </xf>
    <xf numFmtId="0" fontId="15" fillId="5" borderId="27" xfId="1" applyFont="1" applyFill="1" applyBorder="1" applyAlignment="1">
      <alignment horizontal="left" vertical="center"/>
    </xf>
    <xf numFmtId="0" fontId="11" fillId="7" borderId="12" xfId="1" applyFont="1" applyFill="1" applyBorder="1" applyAlignment="1">
      <alignment horizontal="center" vertical="center" wrapText="1"/>
    </xf>
    <xf numFmtId="0" fontId="11" fillId="7" borderId="14" xfId="1" applyFont="1" applyFill="1" applyBorder="1" applyAlignment="1">
      <alignment horizontal="center" vertical="center" wrapText="1"/>
    </xf>
    <xf numFmtId="0" fontId="11" fillId="7" borderId="27" xfId="1" applyFont="1" applyFill="1" applyBorder="1" applyAlignment="1">
      <alignment horizontal="center" vertical="center" wrapText="1"/>
    </xf>
    <xf numFmtId="0" fontId="33" fillId="3" borderId="16" xfId="1" applyFont="1" applyFill="1" applyBorder="1" applyAlignment="1">
      <alignment horizontal="left" vertical="center" wrapText="1"/>
    </xf>
    <xf numFmtId="0" fontId="33" fillId="3" borderId="18" xfId="1" applyFont="1" applyFill="1" applyBorder="1" applyAlignment="1">
      <alignment horizontal="left" vertical="center" wrapText="1"/>
    </xf>
    <xf numFmtId="164" fontId="11" fillId="3" borderId="12" xfId="2" applyNumberFormat="1" applyFont="1" applyFill="1" applyBorder="1" applyAlignment="1" applyProtection="1">
      <alignment horizontal="left" vertical="center" wrapText="1"/>
    </xf>
    <xf numFmtId="164" fontId="11" fillId="3" borderId="13" xfId="2" applyNumberFormat="1" applyFont="1" applyFill="1" applyBorder="1" applyAlignment="1" applyProtection="1">
      <alignment horizontal="left" vertical="center" wrapText="1"/>
    </xf>
    <xf numFmtId="164" fontId="11" fillId="3" borderId="27" xfId="2" applyNumberFormat="1" applyFont="1" applyFill="1" applyBorder="1" applyAlignment="1" applyProtection="1">
      <alignment horizontal="left" vertical="center" wrapText="1"/>
    </xf>
    <xf numFmtId="0" fontId="15" fillId="4" borderId="12" xfId="2" applyNumberFormat="1" applyFont="1" applyFill="1" applyBorder="1" applyAlignment="1" applyProtection="1">
      <alignment horizontal="justify" vertical="center" wrapText="1"/>
    </xf>
    <xf numFmtId="0" fontId="15" fillId="4" borderId="13" xfId="2" applyNumberFormat="1" applyFont="1" applyFill="1" applyBorder="1" applyAlignment="1" applyProtection="1">
      <alignment horizontal="justify" vertical="center" wrapText="1"/>
    </xf>
    <xf numFmtId="0" fontId="15" fillId="4" borderId="27" xfId="2" applyNumberFormat="1" applyFont="1" applyFill="1" applyBorder="1" applyAlignment="1" applyProtection="1">
      <alignment horizontal="justify" vertical="center" wrapText="1"/>
    </xf>
    <xf numFmtId="0" fontId="15" fillId="6" borderId="12" xfId="2" applyNumberFormat="1" applyFont="1" applyFill="1" applyBorder="1" applyAlignment="1" applyProtection="1">
      <alignment horizontal="justify" vertical="center" wrapText="1"/>
      <protection locked="0"/>
    </xf>
    <xf numFmtId="0" fontId="15" fillId="6" borderId="13" xfId="2" applyNumberFormat="1" applyFont="1" applyFill="1" applyBorder="1" applyAlignment="1" applyProtection="1">
      <alignment horizontal="justify" vertical="center" wrapText="1"/>
      <protection locked="0"/>
    </xf>
    <xf numFmtId="0" fontId="15" fillId="6" borderId="27" xfId="2" applyNumberFormat="1" applyFont="1" applyFill="1" applyBorder="1" applyAlignment="1" applyProtection="1">
      <alignment horizontal="justify" vertical="center" wrapText="1"/>
      <protection locked="0"/>
    </xf>
    <xf numFmtId="0" fontId="24" fillId="6" borderId="16" xfId="1" applyFont="1" applyFill="1" applyBorder="1" applyAlignment="1" applyProtection="1">
      <alignment horizontal="left" vertical="center" wrapText="1"/>
      <protection locked="0"/>
    </xf>
    <xf numFmtId="0" fontId="24" fillId="6" borderId="20" xfId="1" applyFont="1" applyFill="1" applyBorder="1" applyAlignment="1" applyProtection="1">
      <alignment horizontal="left" vertical="center" wrapText="1"/>
      <protection locked="0"/>
    </xf>
    <xf numFmtId="0" fontId="22" fillId="6" borderId="24" xfId="1" applyFont="1" applyFill="1" applyBorder="1" applyAlignment="1" applyProtection="1">
      <alignment horizontal="left" vertical="center" wrapText="1"/>
      <protection locked="0"/>
    </xf>
    <xf numFmtId="0" fontId="9" fillId="5" borderId="26" xfId="1" applyFont="1" applyFill="1" applyBorder="1" applyAlignment="1">
      <alignment horizontal="left" vertical="center" readingOrder="1"/>
    </xf>
    <xf numFmtId="0" fontId="9" fillId="5" borderId="13" xfId="1" applyFont="1" applyFill="1" applyBorder="1" applyAlignment="1">
      <alignment horizontal="left" vertical="center" readingOrder="1"/>
    </xf>
    <xf numFmtId="0" fontId="9" fillId="5" borderId="27" xfId="1" applyFont="1" applyFill="1" applyBorder="1" applyAlignment="1">
      <alignment horizontal="left" vertical="center" readingOrder="1"/>
    </xf>
    <xf numFmtId="0" fontId="4" fillId="5" borderId="11" xfId="1" applyFont="1" applyFill="1" applyBorder="1" applyAlignment="1">
      <alignment horizontal="left" vertical="center" wrapText="1"/>
    </xf>
    <xf numFmtId="0" fontId="4" fillId="5" borderId="16" xfId="1" applyFont="1" applyFill="1" applyBorder="1" applyAlignment="1">
      <alignment horizontal="left" vertical="center" wrapText="1"/>
    </xf>
    <xf numFmtId="0" fontId="4" fillId="5" borderId="12" xfId="1" applyFont="1" applyFill="1" applyBorder="1" applyAlignment="1">
      <alignment horizontal="left" vertical="center" wrapText="1"/>
    </xf>
    <xf numFmtId="0" fontId="4" fillId="5" borderId="18" xfId="1" applyFont="1" applyFill="1" applyBorder="1" applyAlignment="1">
      <alignment horizontal="left" vertical="center" wrapText="1"/>
    </xf>
    <xf numFmtId="0" fontId="21" fillId="8" borderId="12" xfId="1" applyFont="1" applyFill="1" applyBorder="1" applyAlignment="1">
      <alignment horizontal="center" vertical="center" wrapText="1"/>
    </xf>
    <xf numFmtId="0" fontId="21" fillId="8" borderId="13" xfId="1" applyFont="1" applyFill="1" applyBorder="1" applyAlignment="1">
      <alignment horizontal="center" vertical="center" wrapText="1"/>
    </xf>
    <xf numFmtId="0" fontId="21" fillId="8" borderId="14" xfId="1" applyFont="1" applyFill="1" applyBorder="1" applyAlignment="1">
      <alignment horizontal="center" vertical="center" wrapText="1"/>
    </xf>
    <xf numFmtId="0" fontId="23" fillId="3" borderId="16" xfId="1" applyFont="1" applyFill="1" applyBorder="1" applyAlignment="1">
      <alignment horizontal="left" vertical="center" wrapText="1"/>
    </xf>
    <xf numFmtId="0" fontId="25" fillId="3" borderId="16" xfId="1" applyFont="1" applyFill="1" applyBorder="1" applyAlignment="1">
      <alignment horizontal="left" vertical="center" wrapText="1"/>
    </xf>
    <xf numFmtId="0" fontId="25" fillId="3" borderId="29" xfId="1" applyFont="1" applyFill="1" applyBorder="1" applyAlignment="1">
      <alignment horizontal="left" vertical="center" wrapText="1"/>
    </xf>
    <xf numFmtId="0" fontId="19" fillId="7" borderId="8" xfId="1" applyFont="1" applyFill="1" applyBorder="1" applyAlignment="1">
      <alignment horizontal="left" vertical="center" readingOrder="1"/>
    </xf>
    <xf numFmtId="0" fontId="19" fillId="7" borderId="9" xfId="1" applyFont="1" applyFill="1" applyBorder="1" applyAlignment="1">
      <alignment horizontal="left" vertical="center" readingOrder="1"/>
    </xf>
    <xf numFmtId="0" fontId="19" fillId="7" borderId="10" xfId="1" applyFont="1" applyFill="1" applyBorder="1" applyAlignment="1">
      <alignment horizontal="left" vertical="center" readingOrder="1"/>
    </xf>
    <xf numFmtId="0" fontId="2" fillId="3" borderId="0" xfId="1" applyFont="1" applyFill="1" applyAlignment="1">
      <alignment horizontal="center" vertical="center"/>
    </xf>
    <xf numFmtId="0" fontId="3" fillId="3" borderId="0" xfId="1" applyFont="1" applyFill="1" applyAlignment="1">
      <alignment vertical="center"/>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6" fillId="5" borderId="5"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6" fillId="5" borderId="7" xfId="1" applyFont="1" applyFill="1" applyBorder="1" applyAlignment="1">
      <alignment horizontal="center" vertical="center" wrapText="1"/>
    </xf>
    <xf numFmtId="0" fontId="7" fillId="5" borderId="2" xfId="1" applyFont="1" applyFill="1" applyBorder="1" applyAlignment="1">
      <alignment horizontal="left" vertical="center" wrapText="1"/>
    </xf>
    <xf numFmtId="0" fontId="9" fillId="5" borderId="3" xfId="1" applyFont="1" applyFill="1" applyBorder="1" applyAlignment="1">
      <alignment horizontal="left" vertical="center" wrapText="1"/>
    </xf>
    <xf numFmtId="0" fontId="9" fillId="5" borderId="4" xfId="1" applyFont="1" applyFill="1" applyBorder="1" applyAlignment="1">
      <alignment horizontal="left" vertical="center" wrapText="1"/>
    </xf>
    <xf numFmtId="0" fontId="5" fillId="5" borderId="2" xfId="1" applyFont="1" applyFill="1" applyBorder="1" applyAlignment="1">
      <alignment horizontal="center" vertical="center" wrapText="1"/>
    </xf>
    <xf numFmtId="0" fontId="5" fillId="5" borderId="3" xfId="1" applyFont="1" applyFill="1" applyBorder="1" applyAlignment="1">
      <alignment horizontal="center" vertical="center" wrapText="1"/>
    </xf>
    <xf numFmtId="0" fontId="5" fillId="5" borderId="4" xfId="1" applyFont="1" applyFill="1" applyBorder="1" applyAlignment="1">
      <alignment horizontal="center" vertical="center" wrapText="1"/>
    </xf>
    <xf numFmtId="0" fontId="6" fillId="7" borderId="8" xfId="1" applyFont="1" applyFill="1" applyBorder="1" applyAlignment="1">
      <alignment horizontal="left" vertical="center" wrapText="1" readingOrder="1"/>
    </xf>
    <xf numFmtId="0" fontId="6" fillId="7" borderId="9" xfId="1" applyFont="1" applyFill="1" applyBorder="1" applyAlignment="1">
      <alignment horizontal="left" vertical="center" wrapText="1" readingOrder="1"/>
    </xf>
    <xf numFmtId="0" fontId="6" fillId="7" borderId="10" xfId="1" applyFont="1" applyFill="1" applyBorder="1" applyAlignment="1">
      <alignment horizontal="left" vertical="center" wrapText="1" readingOrder="1"/>
    </xf>
    <xf numFmtId="0" fontId="6" fillId="7" borderId="11" xfId="1" applyFont="1" applyFill="1" applyBorder="1" applyAlignment="1">
      <alignment horizontal="center" vertical="center" wrapText="1" readingOrder="1"/>
    </xf>
    <xf numFmtId="0" fontId="6" fillId="7" borderId="12" xfId="1" applyFont="1" applyFill="1" applyBorder="1" applyAlignment="1">
      <alignment horizontal="center" vertical="center" wrapText="1" readingOrder="1"/>
    </xf>
    <xf numFmtId="0" fontId="6" fillId="7" borderId="13" xfId="1" applyFont="1" applyFill="1" applyBorder="1" applyAlignment="1">
      <alignment horizontal="center" vertical="center" wrapText="1" readingOrder="1"/>
    </xf>
    <xf numFmtId="0" fontId="6" fillId="7" borderId="14" xfId="1" applyFont="1" applyFill="1" applyBorder="1" applyAlignment="1">
      <alignment horizontal="center" vertical="center" wrapText="1" readingOrder="1"/>
    </xf>
    <xf numFmtId="0" fontId="6" fillId="7" borderId="15" xfId="1" applyFont="1" applyFill="1" applyBorder="1" applyAlignment="1">
      <alignment horizontal="center" vertical="center" wrapText="1" readingOrder="1"/>
    </xf>
    <xf numFmtId="0" fontId="6" fillId="7" borderId="17" xfId="1" applyFont="1" applyFill="1" applyBorder="1" applyAlignment="1">
      <alignment horizontal="center" vertical="center" wrapText="1" readingOrder="1"/>
    </xf>
    <xf numFmtId="0" fontId="6" fillId="7" borderId="23" xfId="1" applyFont="1" applyFill="1" applyBorder="1" applyAlignment="1">
      <alignment vertical="center" wrapText="1"/>
    </xf>
    <xf numFmtId="0" fontId="6" fillId="7" borderId="24" xfId="1" applyFont="1" applyFill="1" applyBorder="1" applyAlignment="1">
      <alignment vertical="center" wrapText="1"/>
    </xf>
    <xf numFmtId="0" fontId="6" fillId="7" borderId="25" xfId="1" applyFont="1" applyFill="1" applyBorder="1" applyAlignment="1">
      <alignment vertical="center" wrapText="1"/>
    </xf>
    <xf numFmtId="0" fontId="9" fillId="5" borderId="26" xfId="1" applyFont="1" applyFill="1" applyBorder="1" applyAlignment="1">
      <alignment horizontal="left" vertical="center" wrapText="1"/>
    </xf>
    <xf numFmtId="0" fontId="9" fillId="5" borderId="13" xfId="1" applyFont="1" applyFill="1" applyBorder="1" applyAlignment="1">
      <alignment horizontal="left" vertical="center"/>
    </xf>
    <xf numFmtId="0" fontId="9" fillId="5" borderId="27" xfId="1" applyFont="1" applyFill="1" applyBorder="1" applyAlignment="1">
      <alignment horizontal="left" vertical="center"/>
    </xf>
    <xf numFmtId="0" fontId="49" fillId="13" borderId="39" xfId="0" applyFont="1" applyFill="1" applyBorder="1" applyAlignment="1">
      <alignment horizontal="left" vertical="center" readingOrder="1"/>
    </xf>
    <xf numFmtId="0" fontId="36" fillId="0" borderId="40" xfId="0" applyFont="1" applyBorder="1"/>
    <xf numFmtId="0" fontId="36" fillId="0" borderId="41" xfId="0" applyFont="1" applyBorder="1"/>
    <xf numFmtId="0" fontId="35" fillId="9" borderId="0" xfId="0" applyFont="1" applyFill="1" applyAlignment="1">
      <alignment horizontal="center" vertical="center"/>
    </xf>
    <xf numFmtId="0" fontId="36" fillId="0" borderId="0" xfId="0" applyFont="1"/>
    <xf numFmtId="0" fontId="0" fillId="0" borderId="0" xfId="0"/>
    <xf numFmtId="0" fontId="38" fillId="11" borderId="33" xfId="0" applyFont="1" applyFill="1" applyBorder="1" applyAlignment="1">
      <alignment horizontal="center" vertical="center" wrapText="1"/>
    </xf>
    <xf numFmtId="0" fontId="36" fillId="0" borderId="34" xfId="0" applyFont="1" applyBorder="1"/>
    <xf numFmtId="0" fontId="36" fillId="0" borderId="35" xfId="0" applyFont="1" applyBorder="1"/>
    <xf numFmtId="0" fontId="38" fillId="11" borderId="36" xfId="0" applyFont="1" applyFill="1" applyBorder="1" applyAlignment="1">
      <alignment horizontal="center" vertical="center" wrapText="1"/>
    </xf>
    <xf numFmtId="0" fontId="36" fillId="0" borderId="37" xfId="0" applyFont="1" applyBorder="1"/>
    <xf numFmtId="0" fontId="36" fillId="0" borderId="38" xfId="0" applyFont="1" applyBorder="1"/>
    <xf numFmtId="0" fontId="39" fillId="11" borderId="33" xfId="0" applyFont="1" applyFill="1" applyBorder="1" applyAlignment="1">
      <alignment horizontal="left" vertical="center" wrapText="1"/>
    </xf>
    <xf numFmtId="0" fontId="37" fillId="11" borderId="33" xfId="0" applyFont="1" applyFill="1" applyBorder="1" applyAlignment="1">
      <alignment horizontal="center" vertical="center" wrapText="1"/>
    </xf>
    <xf numFmtId="0" fontId="38" fillId="13" borderId="39" xfId="0" applyFont="1" applyFill="1" applyBorder="1" applyAlignment="1">
      <alignment horizontal="left" vertical="center" wrapText="1" readingOrder="1"/>
    </xf>
    <xf numFmtId="0" fontId="38" fillId="13" borderId="42" xfId="0" applyFont="1" applyFill="1" applyBorder="1" applyAlignment="1">
      <alignment horizontal="center" vertical="center" wrapText="1" readingOrder="1"/>
    </xf>
    <xf numFmtId="0" fontId="36" fillId="0" borderId="47" xfId="0" applyFont="1" applyBorder="1"/>
    <xf numFmtId="0" fontId="38" fillId="13" borderId="43" xfId="0" applyFont="1" applyFill="1" applyBorder="1" applyAlignment="1">
      <alignment horizontal="center" vertical="center" wrapText="1" readingOrder="1"/>
    </xf>
    <xf numFmtId="0" fontId="36" fillId="0" borderId="44" xfId="0" applyFont="1" applyBorder="1"/>
    <xf numFmtId="0" fontId="36" fillId="0" borderId="45" xfId="0" applyFont="1" applyBorder="1"/>
    <xf numFmtId="0" fontId="38" fillId="13" borderId="46" xfId="0" applyFont="1" applyFill="1" applyBorder="1" applyAlignment="1">
      <alignment horizontal="center" vertical="center" wrapText="1" readingOrder="1"/>
    </xf>
    <xf numFmtId="0" fontId="36" fillId="0" borderId="49" xfId="0" applyFont="1" applyBorder="1"/>
    <xf numFmtId="0" fontId="38" fillId="13" borderId="39" xfId="0" applyFont="1" applyFill="1" applyBorder="1" applyAlignment="1">
      <alignment vertical="center" wrapText="1"/>
    </xf>
    <xf numFmtId="0" fontId="43" fillId="11" borderId="56" xfId="0" applyFont="1" applyFill="1" applyBorder="1" applyAlignment="1">
      <alignment horizontal="left" vertical="center" wrapText="1"/>
    </xf>
    <xf numFmtId="0" fontId="36" fillId="0" borderId="57" xfId="0" applyFont="1" applyBorder="1"/>
    <xf numFmtId="0" fontId="34" fillId="12" borderId="43" xfId="0" applyFont="1" applyFill="1" applyBorder="1" applyAlignment="1">
      <alignment horizontal="left" vertical="center" wrapText="1"/>
    </xf>
    <xf numFmtId="0" fontId="34" fillId="11" borderId="56" xfId="0" applyFont="1" applyFill="1" applyBorder="1" applyAlignment="1">
      <alignment horizontal="left" vertical="center" wrapText="1"/>
    </xf>
    <xf numFmtId="0" fontId="51" fillId="14" borderId="43" xfId="0" applyFont="1" applyFill="1" applyBorder="1" applyAlignment="1">
      <alignment horizontal="center" vertical="center" wrapText="1"/>
    </xf>
    <xf numFmtId="0" fontId="52" fillId="9" borderId="43" xfId="0" applyFont="1" applyFill="1" applyBorder="1" applyAlignment="1">
      <alignment horizontal="left" vertical="center" wrapText="1"/>
    </xf>
    <xf numFmtId="0" fontId="53" fillId="9" borderId="43" xfId="0" applyFont="1" applyFill="1" applyBorder="1" applyAlignment="1">
      <alignment horizontal="left" vertical="center" wrapText="1"/>
    </xf>
    <xf numFmtId="0" fontId="53" fillId="9" borderId="58" xfId="0" applyFont="1" applyFill="1" applyBorder="1" applyAlignment="1">
      <alignment horizontal="left" vertical="center" wrapText="1"/>
    </xf>
    <xf numFmtId="0" fontId="36" fillId="0" borderId="59" xfId="0" applyFont="1" applyBorder="1"/>
    <xf numFmtId="0" fontId="36" fillId="0" borderId="60" xfId="0" applyFont="1" applyBorder="1"/>
    <xf numFmtId="0" fontId="51" fillId="12" borderId="62" xfId="0" applyFont="1" applyFill="1" applyBorder="1" applyAlignment="1">
      <alignment horizontal="left" vertical="center" wrapText="1"/>
    </xf>
    <xf numFmtId="0" fontId="36" fillId="0" borderId="63" xfId="0" applyFont="1" applyBorder="1"/>
    <xf numFmtId="0" fontId="43" fillId="10" borderId="43" xfId="0" applyFont="1" applyFill="1" applyBorder="1" applyAlignment="1">
      <alignment horizontal="left" vertical="center" wrapText="1"/>
    </xf>
    <xf numFmtId="0" fontId="34" fillId="12" borderId="54" xfId="0" applyFont="1" applyFill="1" applyBorder="1" applyAlignment="1">
      <alignment horizontal="left" vertical="center" wrapText="1"/>
    </xf>
    <xf numFmtId="0" fontId="36" fillId="0" borderId="65" xfId="0" applyFont="1" applyBorder="1"/>
    <xf numFmtId="0" fontId="36" fillId="0" borderId="66" xfId="0" applyFont="1" applyBorder="1"/>
    <xf numFmtId="0" fontId="43" fillId="11" borderId="56" xfId="0" applyFont="1" applyFill="1" applyBorder="1" applyAlignment="1">
      <alignment horizontal="left" vertical="center" readingOrder="1"/>
    </xf>
    <xf numFmtId="164" fontId="38" fillId="9" borderId="43" xfId="0" applyNumberFormat="1" applyFont="1" applyFill="1" applyBorder="1" applyAlignment="1">
      <alignment horizontal="left" vertical="center" wrapText="1"/>
    </xf>
    <xf numFmtId="0" fontId="43" fillId="12" borderId="43" xfId="0" applyFont="1" applyFill="1" applyBorder="1" applyAlignment="1">
      <alignment horizontal="left" vertical="center" wrapText="1"/>
    </xf>
    <xf numFmtId="0" fontId="38" fillId="13" borderId="39" xfId="0" applyFont="1" applyFill="1" applyBorder="1" applyAlignment="1">
      <alignment horizontal="left" vertical="center"/>
    </xf>
    <xf numFmtId="0" fontId="38" fillId="13" borderId="43" xfId="0" applyFont="1" applyFill="1" applyBorder="1" applyAlignment="1">
      <alignment horizontal="center" vertical="center" wrapText="1"/>
    </xf>
    <xf numFmtId="0" fontId="48" fillId="9" borderId="43" xfId="0" applyFont="1" applyFill="1" applyBorder="1" applyAlignment="1">
      <alignment horizontal="left" vertical="center" wrapText="1"/>
    </xf>
    <xf numFmtId="0" fontId="43" fillId="12" borderId="54" xfId="0" applyFont="1" applyFill="1" applyBorder="1" applyAlignment="1">
      <alignment horizontal="left" vertical="center" wrapText="1"/>
    </xf>
    <xf numFmtId="0" fontId="36" fillId="0" borderId="70" xfId="0" applyFont="1" applyBorder="1"/>
  </cellXfs>
  <cellStyles count="3">
    <cellStyle name="Entrada 3" xfId="2" xr:uid="{401695CC-FE17-4AEE-B990-9764872F1843}"/>
    <cellStyle name="Normal" xfId="0" builtinId="0"/>
    <cellStyle name="Normal 3" xfId="1" xr:uid="{BADCD9DB-8625-412B-8930-1D9245BDB4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9525</xdr:colOff>
      <xdr:row>4</xdr:row>
      <xdr:rowOff>173749</xdr:rowOff>
    </xdr:to>
    <xdr:pic>
      <xdr:nvPicPr>
        <xdr:cNvPr id="2" name="Picture 1" descr="GEF logo new.jpg">
          <a:extLst>
            <a:ext uri="{FF2B5EF4-FFF2-40B4-BE49-F238E27FC236}">
              <a16:creationId xmlns:a16="http://schemas.microsoft.com/office/drawing/2014/main" id="{8F01F168-7BDC-472E-BC80-1E80FF823E4D}"/>
            </a:ext>
          </a:extLst>
        </xdr:cNvPr>
        <xdr:cNvPicPr>
          <a:picLocks noChangeAspect="1"/>
        </xdr:cNvPicPr>
      </xdr:nvPicPr>
      <xdr:blipFill>
        <a:blip xmlns:r="http://schemas.openxmlformats.org/officeDocument/2006/relationships" r:embed="rId1" cstate="print"/>
        <a:srcRect/>
        <a:stretch>
          <a:fillRect/>
        </a:stretch>
      </xdr:blipFill>
      <xdr:spPr bwMode="auto">
        <a:xfrm>
          <a:off x="4907280" y="1196340"/>
          <a:ext cx="9525" cy="173749"/>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5</xdr:row>
      <xdr:rowOff>82725</xdr:rowOff>
    </xdr:to>
    <xdr:pic>
      <xdr:nvPicPr>
        <xdr:cNvPr id="3" name="Picture 2" descr="GEF logo new.jpg">
          <a:extLst>
            <a:ext uri="{FF2B5EF4-FFF2-40B4-BE49-F238E27FC236}">
              <a16:creationId xmlns:a16="http://schemas.microsoft.com/office/drawing/2014/main" id="{415F4DE9-25EF-414E-ACF6-B4C8A60C51CA}"/>
            </a:ext>
          </a:extLst>
        </xdr:cNvPr>
        <xdr:cNvPicPr>
          <a:picLocks noChangeAspect="1"/>
        </xdr:cNvPicPr>
      </xdr:nvPicPr>
      <xdr:blipFill>
        <a:blip xmlns:r="http://schemas.openxmlformats.org/officeDocument/2006/relationships" r:embed="rId2"/>
        <a:srcRect/>
        <a:stretch>
          <a:fillRect/>
        </a:stretch>
      </xdr:blipFill>
      <xdr:spPr bwMode="auto">
        <a:xfrm>
          <a:off x="4907280" y="1196340"/>
          <a:ext cx="0" cy="265605"/>
        </a:xfrm>
        <a:prstGeom prst="rect">
          <a:avLst/>
        </a:prstGeom>
        <a:noFill/>
        <a:ln w="9525">
          <a:noFill/>
          <a:miter lim="800000"/>
          <a:headEnd/>
          <a:tailEnd/>
        </a:ln>
      </xdr:spPr>
    </xdr:pic>
    <xdr:clientData/>
  </xdr:twoCellAnchor>
  <xdr:twoCellAnchor editAs="oneCell">
    <xdr:from>
      <xdr:col>1</xdr:col>
      <xdr:colOff>2743200</xdr:colOff>
      <xdr:row>4</xdr:row>
      <xdr:rowOff>0</xdr:rowOff>
    </xdr:from>
    <xdr:to>
      <xdr:col>1</xdr:col>
      <xdr:colOff>2743200</xdr:colOff>
      <xdr:row>5</xdr:row>
      <xdr:rowOff>82725</xdr:rowOff>
    </xdr:to>
    <xdr:pic>
      <xdr:nvPicPr>
        <xdr:cNvPr id="4" name="Picture 3" descr="GEF logo new.jpg">
          <a:extLst>
            <a:ext uri="{FF2B5EF4-FFF2-40B4-BE49-F238E27FC236}">
              <a16:creationId xmlns:a16="http://schemas.microsoft.com/office/drawing/2014/main" id="{9A1F3B51-0244-4FA1-B8E6-164BE2BE0402}"/>
            </a:ext>
          </a:extLst>
        </xdr:cNvPr>
        <xdr:cNvPicPr>
          <a:picLocks noChangeAspect="1"/>
        </xdr:cNvPicPr>
      </xdr:nvPicPr>
      <xdr:blipFill>
        <a:blip xmlns:r="http://schemas.openxmlformats.org/officeDocument/2006/relationships" r:embed="rId3" cstate="print"/>
        <a:srcRect/>
        <a:stretch>
          <a:fillRect/>
        </a:stretch>
      </xdr:blipFill>
      <xdr:spPr bwMode="auto">
        <a:xfrm>
          <a:off x="2956560" y="1196340"/>
          <a:ext cx="0" cy="265605"/>
        </a:xfrm>
        <a:prstGeom prst="rect">
          <a:avLst/>
        </a:prstGeom>
        <a:noFill/>
        <a:ln w="9525">
          <a:noFill/>
          <a:miter lim="800000"/>
          <a:headEnd/>
          <a:tailEnd/>
        </a:ln>
      </xdr:spPr>
    </xdr:pic>
    <xdr:clientData/>
  </xdr:twoCellAnchor>
  <xdr:twoCellAnchor editAs="oneCell">
    <xdr:from>
      <xdr:col>1</xdr:col>
      <xdr:colOff>2743200</xdr:colOff>
      <xdr:row>0</xdr:row>
      <xdr:rowOff>19050</xdr:rowOff>
    </xdr:from>
    <xdr:to>
      <xdr:col>1</xdr:col>
      <xdr:colOff>2743200</xdr:colOff>
      <xdr:row>1</xdr:row>
      <xdr:rowOff>150495</xdr:rowOff>
    </xdr:to>
    <xdr:pic>
      <xdr:nvPicPr>
        <xdr:cNvPr id="5" name="Picture 3" descr="GEF logo new.jpg">
          <a:extLst>
            <a:ext uri="{FF2B5EF4-FFF2-40B4-BE49-F238E27FC236}">
              <a16:creationId xmlns:a16="http://schemas.microsoft.com/office/drawing/2014/main" id="{71895EFD-93AF-4056-A5EE-E8EDECDF3B69}"/>
            </a:ext>
          </a:extLst>
        </xdr:cNvPr>
        <xdr:cNvPicPr>
          <a:picLocks noChangeAspect="1"/>
        </xdr:cNvPicPr>
      </xdr:nvPicPr>
      <xdr:blipFill>
        <a:blip xmlns:r="http://schemas.openxmlformats.org/officeDocument/2006/relationships" r:embed="rId3" cstate="print"/>
        <a:srcRect/>
        <a:stretch>
          <a:fillRect/>
        </a:stretch>
      </xdr:blipFill>
      <xdr:spPr bwMode="auto">
        <a:xfrm>
          <a:off x="2956560" y="19050"/>
          <a:ext cx="0" cy="314325"/>
        </a:xfrm>
        <a:prstGeom prst="rect">
          <a:avLst/>
        </a:prstGeom>
        <a:noFill/>
        <a:ln w="9525">
          <a:noFill/>
          <a:miter lim="800000"/>
          <a:headEnd/>
          <a:tailEnd/>
        </a:ln>
      </xdr:spPr>
    </xdr:pic>
    <xdr:clientData/>
  </xdr:twoCellAnchor>
  <xdr:twoCellAnchor editAs="oneCell">
    <xdr:from>
      <xdr:col>1</xdr:col>
      <xdr:colOff>0</xdr:colOff>
      <xdr:row>0</xdr:row>
      <xdr:rowOff>12700</xdr:rowOff>
    </xdr:from>
    <xdr:to>
      <xdr:col>1</xdr:col>
      <xdr:colOff>960120</xdr:colOff>
      <xdr:row>2</xdr:row>
      <xdr:rowOff>73007</xdr:rowOff>
    </xdr:to>
    <xdr:pic>
      <xdr:nvPicPr>
        <xdr:cNvPr id="6" name="Picture 4" descr="GEF logo new.jpg">
          <a:extLst>
            <a:ext uri="{FF2B5EF4-FFF2-40B4-BE49-F238E27FC236}">
              <a16:creationId xmlns:a16="http://schemas.microsoft.com/office/drawing/2014/main" id="{7196D1C8-5C4E-4991-BD8D-F437963231F4}"/>
            </a:ext>
          </a:extLst>
        </xdr:cNvPr>
        <xdr:cNvPicPr>
          <a:picLocks noChangeAspect="1"/>
        </xdr:cNvPicPr>
      </xdr:nvPicPr>
      <xdr:blipFill>
        <a:blip xmlns:r="http://schemas.openxmlformats.org/officeDocument/2006/relationships" r:embed="rId2" cstate="print"/>
        <a:srcRect/>
        <a:stretch>
          <a:fillRect/>
        </a:stretch>
      </xdr:blipFill>
      <xdr:spPr bwMode="auto">
        <a:xfrm>
          <a:off x="213360" y="12700"/>
          <a:ext cx="960120" cy="883267"/>
        </a:xfrm>
        <a:prstGeom prst="rect">
          <a:avLst/>
        </a:prstGeom>
        <a:noFill/>
        <a:ln w="9525">
          <a:noFill/>
          <a:miter lim="800000"/>
          <a:headEnd/>
          <a:tailEnd/>
        </a:ln>
      </xdr:spPr>
    </xdr:pic>
    <xdr:clientData/>
  </xdr:twoCellAnchor>
  <xdr:oneCellAnchor>
    <xdr:from>
      <xdr:col>6</xdr:col>
      <xdr:colOff>596900</xdr:colOff>
      <xdr:row>1</xdr:row>
      <xdr:rowOff>622300</xdr:rowOff>
    </xdr:from>
    <xdr:ext cx="389691" cy="394387"/>
    <xdr:pic>
      <xdr:nvPicPr>
        <xdr:cNvPr id="7" name="Imagen 6">
          <a:extLst>
            <a:ext uri="{FF2B5EF4-FFF2-40B4-BE49-F238E27FC236}">
              <a16:creationId xmlns:a16="http://schemas.microsoft.com/office/drawing/2014/main" id="{73317BF9-4B4D-4CAF-B297-009A6460F18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649960" y="812800"/>
          <a:ext cx="389691" cy="394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9525</xdr:colOff>
      <xdr:row>4</xdr:row>
      <xdr:rowOff>173749</xdr:rowOff>
    </xdr:to>
    <xdr:pic>
      <xdr:nvPicPr>
        <xdr:cNvPr id="2" name="Picture 1" descr="GEF logo new.jpg">
          <a:extLst>
            <a:ext uri="{FF2B5EF4-FFF2-40B4-BE49-F238E27FC236}">
              <a16:creationId xmlns:a16="http://schemas.microsoft.com/office/drawing/2014/main" id="{746D31F9-5A5C-4B83-AD6A-C7DC6097FF87}"/>
            </a:ext>
          </a:extLst>
        </xdr:cNvPr>
        <xdr:cNvPicPr>
          <a:picLocks noChangeAspect="1"/>
        </xdr:cNvPicPr>
      </xdr:nvPicPr>
      <xdr:blipFill>
        <a:blip xmlns:r="http://schemas.openxmlformats.org/officeDocument/2006/relationships" r:embed="rId1" cstate="print"/>
        <a:srcRect/>
        <a:stretch>
          <a:fillRect/>
        </a:stretch>
      </xdr:blipFill>
      <xdr:spPr bwMode="auto">
        <a:xfrm>
          <a:off x="4907280" y="1196340"/>
          <a:ext cx="9525" cy="173749"/>
        </a:xfrm>
        <a:prstGeom prst="rect">
          <a:avLst/>
        </a:prstGeom>
        <a:noFill/>
        <a:ln w="9525">
          <a:noFill/>
          <a:miter lim="800000"/>
          <a:headEnd/>
          <a:tailEnd/>
        </a:ln>
      </xdr:spPr>
    </xdr:pic>
    <xdr:clientData/>
  </xdr:twoCellAnchor>
  <xdr:twoCellAnchor editAs="oneCell">
    <xdr:from>
      <xdr:col>2</xdr:col>
      <xdr:colOff>0</xdr:colOff>
      <xdr:row>4</xdr:row>
      <xdr:rowOff>0</xdr:rowOff>
    </xdr:from>
    <xdr:to>
      <xdr:col>2</xdr:col>
      <xdr:colOff>0</xdr:colOff>
      <xdr:row>5</xdr:row>
      <xdr:rowOff>82725</xdr:rowOff>
    </xdr:to>
    <xdr:pic>
      <xdr:nvPicPr>
        <xdr:cNvPr id="3" name="Picture 2" descr="GEF logo new.jpg">
          <a:extLst>
            <a:ext uri="{FF2B5EF4-FFF2-40B4-BE49-F238E27FC236}">
              <a16:creationId xmlns:a16="http://schemas.microsoft.com/office/drawing/2014/main" id="{04E1DA81-9455-47CC-87F3-F6B47028D5D2}"/>
            </a:ext>
          </a:extLst>
        </xdr:cNvPr>
        <xdr:cNvPicPr>
          <a:picLocks noChangeAspect="1"/>
        </xdr:cNvPicPr>
      </xdr:nvPicPr>
      <xdr:blipFill>
        <a:blip xmlns:r="http://schemas.openxmlformats.org/officeDocument/2006/relationships" r:embed="rId2"/>
        <a:srcRect/>
        <a:stretch>
          <a:fillRect/>
        </a:stretch>
      </xdr:blipFill>
      <xdr:spPr bwMode="auto">
        <a:xfrm>
          <a:off x="4907280" y="1196340"/>
          <a:ext cx="0" cy="265605"/>
        </a:xfrm>
        <a:prstGeom prst="rect">
          <a:avLst/>
        </a:prstGeom>
        <a:noFill/>
        <a:ln w="9525">
          <a:noFill/>
          <a:miter lim="800000"/>
          <a:headEnd/>
          <a:tailEnd/>
        </a:ln>
      </xdr:spPr>
    </xdr:pic>
    <xdr:clientData/>
  </xdr:twoCellAnchor>
  <xdr:twoCellAnchor editAs="oneCell">
    <xdr:from>
      <xdr:col>1</xdr:col>
      <xdr:colOff>2743200</xdr:colOff>
      <xdr:row>4</xdr:row>
      <xdr:rowOff>0</xdr:rowOff>
    </xdr:from>
    <xdr:to>
      <xdr:col>1</xdr:col>
      <xdr:colOff>2743200</xdr:colOff>
      <xdr:row>5</xdr:row>
      <xdr:rowOff>82725</xdr:rowOff>
    </xdr:to>
    <xdr:pic>
      <xdr:nvPicPr>
        <xdr:cNvPr id="4" name="Picture 3" descr="GEF logo new.jpg">
          <a:extLst>
            <a:ext uri="{FF2B5EF4-FFF2-40B4-BE49-F238E27FC236}">
              <a16:creationId xmlns:a16="http://schemas.microsoft.com/office/drawing/2014/main" id="{A9087F52-0B5E-42CC-9867-BE018B16DF14}"/>
            </a:ext>
          </a:extLst>
        </xdr:cNvPr>
        <xdr:cNvPicPr>
          <a:picLocks noChangeAspect="1"/>
        </xdr:cNvPicPr>
      </xdr:nvPicPr>
      <xdr:blipFill>
        <a:blip xmlns:r="http://schemas.openxmlformats.org/officeDocument/2006/relationships" r:embed="rId3" cstate="print"/>
        <a:srcRect/>
        <a:stretch>
          <a:fillRect/>
        </a:stretch>
      </xdr:blipFill>
      <xdr:spPr bwMode="auto">
        <a:xfrm>
          <a:off x="2956560" y="1196340"/>
          <a:ext cx="0" cy="265605"/>
        </a:xfrm>
        <a:prstGeom prst="rect">
          <a:avLst/>
        </a:prstGeom>
        <a:noFill/>
        <a:ln w="9525">
          <a:noFill/>
          <a:miter lim="800000"/>
          <a:headEnd/>
          <a:tailEnd/>
        </a:ln>
      </xdr:spPr>
    </xdr:pic>
    <xdr:clientData/>
  </xdr:twoCellAnchor>
  <xdr:twoCellAnchor editAs="oneCell">
    <xdr:from>
      <xdr:col>1</xdr:col>
      <xdr:colOff>2743200</xdr:colOff>
      <xdr:row>0</xdr:row>
      <xdr:rowOff>19050</xdr:rowOff>
    </xdr:from>
    <xdr:to>
      <xdr:col>1</xdr:col>
      <xdr:colOff>2743200</xdr:colOff>
      <xdr:row>1</xdr:row>
      <xdr:rowOff>150495</xdr:rowOff>
    </xdr:to>
    <xdr:pic>
      <xdr:nvPicPr>
        <xdr:cNvPr id="5" name="Picture 3" descr="GEF logo new.jpg">
          <a:extLst>
            <a:ext uri="{FF2B5EF4-FFF2-40B4-BE49-F238E27FC236}">
              <a16:creationId xmlns:a16="http://schemas.microsoft.com/office/drawing/2014/main" id="{AE8B4918-452C-4A33-8DA3-D03830408EA6}"/>
            </a:ext>
          </a:extLst>
        </xdr:cNvPr>
        <xdr:cNvPicPr>
          <a:picLocks noChangeAspect="1"/>
        </xdr:cNvPicPr>
      </xdr:nvPicPr>
      <xdr:blipFill>
        <a:blip xmlns:r="http://schemas.openxmlformats.org/officeDocument/2006/relationships" r:embed="rId3" cstate="print"/>
        <a:srcRect/>
        <a:stretch>
          <a:fillRect/>
        </a:stretch>
      </xdr:blipFill>
      <xdr:spPr bwMode="auto">
        <a:xfrm>
          <a:off x="2956560" y="19050"/>
          <a:ext cx="0" cy="314325"/>
        </a:xfrm>
        <a:prstGeom prst="rect">
          <a:avLst/>
        </a:prstGeom>
        <a:noFill/>
        <a:ln w="9525">
          <a:noFill/>
          <a:miter lim="800000"/>
          <a:headEnd/>
          <a:tailEnd/>
        </a:ln>
      </xdr:spPr>
    </xdr:pic>
    <xdr:clientData/>
  </xdr:twoCellAnchor>
  <xdr:twoCellAnchor editAs="oneCell">
    <xdr:from>
      <xdr:col>1</xdr:col>
      <xdr:colOff>449580</xdr:colOff>
      <xdr:row>0</xdr:row>
      <xdr:rowOff>66041</xdr:rowOff>
    </xdr:from>
    <xdr:to>
      <xdr:col>1</xdr:col>
      <xdr:colOff>1531620</xdr:colOff>
      <xdr:row>3</xdr:row>
      <xdr:rowOff>31111</xdr:rowOff>
    </xdr:to>
    <xdr:pic>
      <xdr:nvPicPr>
        <xdr:cNvPr id="6" name="Picture 4" descr="GEF logo new.jpg">
          <a:extLst>
            <a:ext uri="{FF2B5EF4-FFF2-40B4-BE49-F238E27FC236}">
              <a16:creationId xmlns:a16="http://schemas.microsoft.com/office/drawing/2014/main" id="{AD753B30-33FD-46E8-9CB9-50074DAD0B11}"/>
            </a:ext>
          </a:extLst>
        </xdr:cNvPr>
        <xdr:cNvPicPr>
          <a:picLocks noChangeAspect="1"/>
        </xdr:cNvPicPr>
      </xdr:nvPicPr>
      <xdr:blipFill>
        <a:blip xmlns:r="http://schemas.openxmlformats.org/officeDocument/2006/relationships" r:embed="rId2" cstate="print"/>
        <a:srcRect/>
        <a:stretch>
          <a:fillRect/>
        </a:stretch>
      </xdr:blipFill>
      <xdr:spPr bwMode="auto">
        <a:xfrm>
          <a:off x="662940" y="66041"/>
          <a:ext cx="1082040" cy="970910"/>
        </a:xfrm>
        <a:prstGeom prst="rect">
          <a:avLst/>
        </a:prstGeom>
        <a:noFill/>
        <a:ln w="9525">
          <a:noFill/>
          <a:miter lim="800000"/>
          <a:headEnd/>
          <a:tailEnd/>
        </a:ln>
      </xdr:spPr>
    </xdr:pic>
    <xdr:clientData/>
  </xdr:twoCellAnchor>
  <xdr:oneCellAnchor>
    <xdr:from>
      <xdr:col>6</xdr:col>
      <xdr:colOff>596900</xdr:colOff>
      <xdr:row>1</xdr:row>
      <xdr:rowOff>622300</xdr:rowOff>
    </xdr:from>
    <xdr:ext cx="389691" cy="394387"/>
    <xdr:pic>
      <xdr:nvPicPr>
        <xdr:cNvPr id="7" name="Imagen 6">
          <a:extLst>
            <a:ext uri="{FF2B5EF4-FFF2-40B4-BE49-F238E27FC236}">
              <a16:creationId xmlns:a16="http://schemas.microsoft.com/office/drawing/2014/main" id="{83C4629E-DA11-4F59-8373-23C5441BA02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649960" y="812800"/>
          <a:ext cx="389691" cy="39438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4</xdr:row>
      <xdr:rowOff>0</xdr:rowOff>
    </xdr:from>
    <xdr:ext cx="9525" cy="171450"/>
    <xdr:pic>
      <xdr:nvPicPr>
        <xdr:cNvPr id="2" name="image17.jpg" descr="GEF logo new.jpg">
          <a:extLst>
            <a:ext uri="{FF2B5EF4-FFF2-40B4-BE49-F238E27FC236}">
              <a16:creationId xmlns:a16="http://schemas.microsoft.com/office/drawing/2014/main" id="{76DFA2CC-5201-4A52-9A95-BA8E628F303C}"/>
            </a:ext>
          </a:extLst>
        </xdr:cNvPr>
        <xdr:cNvPicPr preferRelativeResize="0"/>
      </xdr:nvPicPr>
      <xdr:blipFill>
        <a:blip xmlns:r="http://schemas.openxmlformats.org/officeDocument/2006/relationships" r:embed="rId1" cstate="print"/>
        <a:stretch>
          <a:fillRect/>
        </a:stretch>
      </xdr:blipFill>
      <xdr:spPr>
        <a:xfrm>
          <a:off x="4907280" y="1165860"/>
          <a:ext cx="9525" cy="171450"/>
        </a:xfrm>
        <a:prstGeom prst="rect">
          <a:avLst/>
        </a:prstGeom>
        <a:noFill/>
      </xdr:spPr>
    </xdr:pic>
    <xdr:clientData fLocksWithSheet="0"/>
  </xdr:oneCellAnchor>
  <xdr:oneCellAnchor>
    <xdr:from>
      <xdr:col>2</xdr:col>
      <xdr:colOff>0</xdr:colOff>
      <xdr:row>4</xdr:row>
      <xdr:rowOff>0</xdr:rowOff>
    </xdr:from>
    <xdr:ext cx="0" cy="228600"/>
    <xdr:pic>
      <xdr:nvPicPr>
        <xdr:cNvPr id="3" name="image18.jpg" descr="GEF logo new.jpg">
          <a:extLst>
            <a:ext uri="{FF2B5EF4-FFF2-40B4-BE49-F238E27FC236}">
              <a16:creationId xmlns:a16="http://schemas.microsoft.com/office/drawing/2014/main" id="{FBA9FBFE-113D-45E5-AAEF-42F5F35258D1}"/>
            </a:ext>
          </a:extLst>
        </xdr:cNvPr>
        <xdr:cNvPicPr preferRelativeResize="0"/>
      </xdr:nvPicPr>
      <xdr:blipFill>
        <a:blip xmlns:r="http://schemas.openxmlformats.org/officeDocument/2006/relationships" r:embed="rId2" cstate="print"/>
        <a:stretch>
          <a:fillRect/>
        </a:stretch>
      </xdr:blipFill>
      <xdr:spPr>
        <a:xfrm>
          <a:off x="4907280" y="1165860"/>
          <a:ext cx="0" cy="228600"/>
        </a:xfrm>
        <a:prstGeom prst="rect">
          <a:avLst/>
        </a:prstGeom>
        <a:noFill/>
      </xdr:spPr>
    </xdr:pic>
    <xdr:clientData fLocksWithSheet="0"/>
  </xdr:oneCellAnchor>
  <xdr:oneCellAnchor>
    <xdr:from>
      <xdr:col>1</xdr:col>
      <xdr:colOff>2743200</xdr:colOff>
      <xdr:row>4</xdr:row>
      <xdr:rowOff>0</xdr:rowOff>
    </xdr:from>
    <xdr:ext cx="0" cy="228600"/>
    <xdr:pic>
      <xdr:nvPicPr>
        <xdr:cNvPr id="4" name="image19.jpg" descr="GEF logo new.jpg">
          <a:extLst>
            <a:ext uri="{FF2B5EF4-FFF2-40B4-BE49-F238E27FC236}">
              <a16:creationId xmlns:a16="http://schemas.microsoft.com/office/drawing/2014/main" id="{04FC9DF3-F98A-4019-8FEA-997A3CC7A17D}"/>
            </a:ext>
          </a:extLst>
        </xdr:cNvPr>
        <xdr:cNvPicPr preferRelativeResize="0"/>
      </xdr:nvPicPr>
      <xdr:blipFill>
        <a:blip xmlns:r="http://schemas.openxmlformats.org/officeDocument/2006/relationships" r:embed="rId3" cstate="print"/>
        <a:stretch>
          <a:fillRect/>
        </a:stretch>
      </xdr:blipFill>
      <xdr:spPr>
        <a:xfrm>
          <a:off x="2956560" y="1165860"/>
          <a:ext cx="0" cy="228600"/>
        </a:xfrm>
        <a:prstGeom prst="rect">
          <a:avLst/>
        </a:prstGeom>
        <a:noFill/>
      </xdr:spPr>
    </xdr:pic>
    <xdr:clientData fLocksWithSheet="0"/>
  </xdr:oneCellAnchor>
  <xdr:oneCellAnchor>
    <xdr:from>
      <xdr:col>1</xdr:col>
      <xdr:colOff>2743200</xdr:colOff>
      <xdr:row>0</xdr:row>
      <xdr:rowOff>19050</xdr:rowOff>
    </xdr:from>
    <xdr:ext cx="0" cy="314325"/>
    <xdr:pic>
      <xdr:nvPicPr>
        <xdr:cNvPr id="5" name="image19.jpg" descr="GEF logo new.jpg">
          <a:extLst>
            <a:ext uri="{FF2B5EF4-FFF2-40B4-BE49-F238E27FC236}">
              <a16:creationId xmlns:a16="http://schemas.microsoft.com/office/drawing/2014/main" id="{A0E76E53-96A9-472F-826E-0D280F588CCB}"/>
            </a:ext>
          </a:extLst>
        </xdr:cNvPr>
        <xdr:cNvPicPr preferRelativeResize="0"/>
      </xdr:nvPicPr>
      <xdr:blipFill>
        <a:blip xmlns:r="http://schemas.openxmlformats.org/officeDocument/2006/relationships" r:embed="rId3" cstate="print"/>
        <a:stretch>
          <a:fillRect/>
        </a:stretch>
      </xdr:blipFill>
      <xdr:spPr>
        <a:xfrm>
          <a:off x="2956560" y="19050"/>
          <a:ext cx="0" cy="314325"/>
        </a:xfrm>
        <a:prstGeom prst="rect">
          <a:avLst/>
        </a:prstGeom>
        <a:noFill/>
      </xdr:spPr>
    </xdr:pic>
    <xdr:clientData fLocksWithSheet="0"/>
  </xdr:oneCellAnchor>
  <xdr:oneCellAnchor>
    <xdr:from>
      <xdr:col>0</xdr:col>
      <xdr:colOff>228600</xdr:colOff>
      <xdr:row>0</xdr:row>
      <xdr:rowOff>9525</xdr:rowOff>
    </xdr:from>
    <xdr:ext cx="895350" cy="904875"/>
    <xdr:pic>
      <xdr:nvPicPr>
        <xdr:cNvPr id="6" name="image18.jpg" descr="GEF logo new.jpg">
          <a:extLst>
            <a:ext uri="{FF2B5EF4-FFF2-40B4-BE49-F238E27FC236}">
              <a16:creationId xmlns:a16="http://schemas.microsoft.com/office/drawing/2014/main" id="{3CBF8A6A-BDD3-4203-AF0A-3B0AA3E512E2}"/>
            </a:ext>
          </a:extLst>
        </xdr:cNvPr>
        <xdr:cNvPicPr preferRelativeResize="0"/>
      </xdr:nvPicPr>
      <xdr:blipFill>
        <a:blip xmlns:r="http://schemas.openxmlformats.org/officeDocument/2006/relationships" r:embed="rId2" cstate="print"/>
        <a:stretch>
          <a:fillRect/>
        </a:stretch>
      </xdr:blipFill>
      <xdr:spPr>
        <a:xfrm>
          <a:off x="213360" y="9525"/>
          <a:ext cx="895350" cy="904875"/>
        </a:xfrm>
        <a:prstGeom prst="rect">
          <a:avLst/>
        </a:prstGeom>
        <a:noFill/>
      </xdr:spPr>
    </xdr:pic>
    <xdr:clientData fLocksWithSheet="0"/>
  </xdr:oneCellAnchor>
  <xdr:oneCellAnchor>
    <xdr:from>
      <xdr:col>6</xdr:col>
      <xdr:colOff>590550</xdr:colOff>
      <xdr:row>1</xdr:row>
      <xdr:rowOff>619125</xdr:rowOff>
    </xdr:from>
    <xdr:ext cx="381000" cy="390525"/>
    <xdr:pic>
      <xdr:nvPicPr>
        <xdr:cNvPr id="7" name="image6.png">
          <a:extLst>
            <a:ext uri="{FF2B5EF4-FFF2-40B4-BE49-F238E27FC236}">
              <a16:creationId xmlns:a16="http://schemas.microsoft.com/office/drawing/2014/main" id="{07E9040F-BF78-4A81-9CA4-C11EFDB0205A}"/>
            </a:ext>
          </a:extLst>
        </xdr:cNvPr>
        <xdr:cNvPicPr preferRelativeResize="0"/>
      </xdr:nvPicPr>
      <xdr:blipFill>
        <a:blip xmlns:r="http://schemas.openxmlformats.org/officeDocument/2006/relationships" r:embed="rId4" cstate="print"/>
        <a:stretch>
          <a:fillRect/>
        </a:stretch>
      </xdr:blipFill>
      <xdr:spPr>
        <a:xfrm>
          <a:off x="13643610" y="809625"/>
          <a:ext cx="381000" cy="3905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rsonal\bgallego_patrimonionatural_org_co\Documents\GEF%20Corazon%20Amazonia\PROYECTO\INFORME%20SEMESTRE%20I%202024\Informaci&#243;n%20Base\CAZ\Anexo%2001.%20EMAP%202024-%20LS%20PNR%20Miraflores%20y%20Picach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ersonal\bgallego_patrimonionatural_org_co\Documents\GEF%20Corazon%20Amazonia\PROYECTO\INFORME%20SEMESTRE%20I%202024\Informaci&#243;n%20Base\CDA\EMAPs\EMAPs%20II\2023._EMAPS_Lindosa_ajustado_Verific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atrimonionatural-my.sharepoint.com/personal/bgallego_patrimonionatural_org_co/Documents/GEF%20Corazon%20Amazonia/PROYECTO/INFORME%20SEMESTRE%20I%202024/Informaci&#243;n%20Base/CDA/EMAPs/EMAPs%20II/2023_EMAP%20Guayab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formación General"/>
      <sheetName val="Conceptual"/>
      <sheetName val="Orientaciones"/>
      <sheetName val="Estructura"/>
      <sheetName val="Metodología"/>
      <sheetName val="Aplicativo"/>
      <sheetName val="Validación"/>
      <sheetName val="Matrices de apoyo"/>
      <sheetName val="Resumen "/>
      <sheetName val="Reporte Resultados"/>
      <sheetName val="Homologación METT - GEF 3, 4, 5"/>
      <sheetName val="Homologación METT - GEF 6"/>
      <sheetName val="Homologación METT - GEF 7"/>
      <sheetName val="Resultados METT GEF 3, 4, 5"/>
      <sheetName val="Resultados METT GEF 6"/>
      <sheetName val="Resultados METT GEF 7"/>
      <sheetName val="Consolidado"/>
    </sheetNames>
    <sheetDataSet>
      <sheetData sheetId="0">
        <row r="21">
          <cell r="P21" t="str">
            <v>PNR Miraflores y Picachos</v>
          </cell>
        </row>
      </sheetData>
      <sheetData sheetId="1">
        <row r="7">
          <cell r="F7" t="str">
            <v>CORPOAMAZONIA</v>
          </cell>
        </row>
        <row r="9">
          <cell r="F9">
            <v>106554</v>
          </cell>
        </row>
        <row r="43">
          <cell r="F43" t="str">
            <v>Si</v>
          </cell>
        </row>
      </sheetData>
      <sheetData sheetId="2"/>
      <sheetData sheetId="3"/>
      <sheetData sheetId="4"/>
      <sheetData sheetId="5"/>
      <sheetData sheetId="6"/>
      <sheetData sheetId="7"/>
      <sheetData sheetId="8"/>
      <sheetData sheetId="9">
        <row r="6">
          <cell r="E6" t="str">
            <v xml:space="preserve">
Los resultados del análisis de integridad ecológica indican que el área presenta un alto estado de integridad, acorde de un 99,9 % a la disposición espacial de la cobertura, relieve y composición estructural del paisaje, con altos niveles de continuidad espacial, conectividad y nulos niveles de transformación. </v>
          </cell>
        </row>
        <row r="9">
          <cell r="E9" t="str">
            <v>Servicios culturales como belleza paisajística; servicios de aprovisionamiento (agua)</v>
          </cell>
        </row>
        <row r="14">
          <cell r="E14" t="str">
            <v xml:space="preserve">No se cuenta con el análisis de las  presiones y amenazas a los objetos de conservación. </v>
          </cell>
        </row>
        <row r="16">
          <cell r="E16" t="str">
            <v>a) Usos de preservación: Comprenden todas aquellas actividades de protección, regulación, ordenamiento y control y vigilancia, dirigidas al mantenimiento de los atributos, composición, estructura y función de la biodiversidad, evitando al máximo la intervención humana y sus efectos.
b) Usos de restauración: Comprenden todas las actividades de recuperación y rehabilitación de ecosistemas; manejo, repoblación, reintroducción o trasplante de especies y enriquecimiento y manejo de hábitats, dirigidas a recuperar los atributos de la biodiversidad.
c) Usos de Conocimiento: Comprenden todas las actividades de investigación, monitoreo o educación ambiental que aumentan la información, el conocimiento, el intercambio de saberes, la sensibilidad y conocimiento frente a temas ambientales y la comprensión de los valores y funciones naturales, sociales y culturales de la biodiversidad.
d) Uso de disfrute: comprende todas las actividades de recreación y ecoturismo, incluyendo la construcción adecuación o mantenimiento de la infraestructura necesaria para su desarrollo, que no altere los atributos de la biodiversidad previstos para cada categoría.</v>
          </cell>
        </row>
        <row r="17">
          <cell r="E17" t="str">
            <v>Existen dudas en algunos puntos: límites con el municipio de La Montañita; área de la ZRC El Pato-Balsillas con posible traslape ante la eventualidad de una ampliación en trámite.</v>
          </cell>
        </row>
        <row r="18">
          <cell r="E18" t="str">
            <v>Se cuenta con un estudio de propuesta de Plan de Manejo del PNR Miraflores Picachos que aún no ha sido adoptada por el consejo directivo de CORPOAMAZONIA. Sin embargo, para la vigencia 2023 se avanzó con las comunidades vinculadas a la Asociación Municipal de Colonos del Pato (AMCOP), Asociación Campesina Cordillera de los municipios de La Montañita, Florencia, El Paujil y El Doncello (ACOMFLOPAD) y región de Santana Ramos para empezar su implementación y desarrollo con la firma del memorando de entendimiento de gobernanza compartida la contratación de los facilitadores locales, instalación de los mojones.</v>
          </cell>
        </row>
        <row r="19">
          <cell r="E19" t="str">
            <v>El PNR Miraflores Picachos se encuentra inmerso dentro de seis (6) municipios (Florencia, La Montañita, El Paujil, El Doncello, Puerto Rico y San Vicente del Caguán) con los cuales se trabajo de manera conjunta para la implementación del Plan de Manejo e incorporar recursos para el AP. Adicionalmente se encuentra rodeado de la ZRC El Pato-Balsillas por el Norte del San Vicente del Caguán del departamento del Caquetá, organización asociada a la conservación y protección del Parque Natural Regional como AFA ;  por la parte centro se encuentra rodeada por la región de Santana Ramos del municipio de Puerto Rico Caquetá; región tambien comprometida con la conservación y cuidado del AP y por la zona Sur nos encontramos rodeados por la asociación de ACOMFLOPAD ZRC (ZORCOP) organizacion que se encuentra en cuatro (4) municipios de los seis (6) que contienen terrirotio del PNR y en el AFA; por otra tiene colindancia con el PRN Roberto Urriago  por el suroccidente, y por ultimo y no menos importante se encuentra a una distancia segura del resguardo Indigena de Altamira. Tambien se construyo un Memorando de Entendimiento con PNN DT Amazonia para lograr el cunmplimiento de los objetivos de conservación desarrollando un manejo compartido con PNN.</v>
          </cell>
        </row>
        <row r="20">
          <cell r="E20" t="str">
            <v/>
          </cell>
        </row>
        <row r="21">
          <cell r="E21" t="str">
            <v>El PNR Miraflores Picachos cuenta con la zonificación en el documento  técnico propuesta del Plan de Manejo pero aun no se encuentra adoptado y por tal motivo, no existe información concreta del cumplimiento de lo permitido en este tipo de zonas.</v>
          </cell>
        </row>
        <row r="22">
          <cell r="E22" t="str">
            <v>CORPOAMAZONIA, atendiendo su función como autoridad ambiental, a través de la Resolución 0904 de 2014, estableció las “Determinantes Ambientales” para el departamento del Caquetá, dentro de las cuales se incluyó el complejo de páramos “Cerro Miraflores – Picachos”, como áreas de importancia para la regulación y almacenamiento de agua, y determinó, que deben incluirse en los Planes de Ordenamiento Territorial Municipal, dentro de la categoría de áreas de conservación y protección ambiental, subcategoría de áreas de especial importancia ecosistémica, con fundamento en lo establecido en el artículo 4º numeral 1.4 del Decreto 3600 de 2007." (ACUERDO DE VOLUNTADES FRENTE AL PROCESO DE DECLARATORIA Y MANEJO DEL ÁREA PROTEGIDA REGIONAL MIRAFLORES-PICACHOS, EN EL DEPARTAMENTO DEL CAQUETÁ, s.f; s.p.)
Linea de seguimiento 2023:  durante la vigencia de este año se realizo acercamientos con la gobernación del departamento y las seis (06) alcaldías de los municipios donde se comprometen a gestionar en sus planes de ordenamiento al PNR Miraflores Picachos como determinante ambiental para la destinación de los los recursos dados por la ley.</v>
          </cell>
        </row>
        <row r="23">
          <cell r="E23" t="str">
            <v>Aunque se encuenta con la línea base de información del AP e investigaciones realizadas mediante convenios con universidades, no se cuenta con un sistema de información disponible al público por el momento.</v>
          </cell>
        </row>
        <row r="24">
          <cell r="E24" t="str">
            <v>LS 2024: Alianzas, convenios con las comunidades campesinas, Ordenamiento social de la propiedad rural, Continuidad ecosistémica, Implementar usos sostenibles de suelo, flora y fauna, Coordinar la función Pública, y la participación social en la conservación en función con el esquema de gobernanza, Apropiación social y local a partir del conocimiento de las investigaciones realizadas.</v>
          </cell>
        </row>
        <row r="25">
          <cell r="E25" t="str">
            <v xml:space="preserve">                                                                                                                                                                                                                                                                                                        En 2021 se realizó el primer ejercicio EMAP con la participación de actores estratégicos, en 2022 y 2023 se presentó la linea de seguimiento.
Existe un documento técnico propuesta del Plan de Manejo del PNR Miraflores Picachos a 31 de dicimbre de 2022, pero al cierre del 2023 no se encuentra adoptado.   </v>
          </cell>
        </row>
        <row r="27">
          <cell r="E27" t="str">
            <v>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v>
          </cell>
        </row>
        <row r="28">
          <cell r="E28" t="str">
            <v/>
          </cell>
        </row>
        <row r="29">
          <cell r="E29" t="str">
            <v>El PNR Miraflores Picachos cuenta con gran cantidad de actores estrategicos como lo son la WWF, PNN, Patrimonio Natural con el proyecto Corazón de la Amazonia, organizaciones Campesinas como AMCOP, ACOMFLOPAD, región de Santana Ramos, Gobernación del Caquetá y las Alcaldias de los municipios de Florencia, La Montañita, El Paujil, El Doncello, Puerto Rico y San Vicente del Caguán.</v>
          </cell>
        </row>
        <row r="30">
          <cell r="E30" t="str">
            <v xml:space="preserve">Desde la declaratoria del Parque Natural Regional Miraflores Picachos en el 2018 se ha venido presentando un inconveniento con el resguardo indigena de altamira donde argumentan que no se les realizo consulta previa, sin embargo segun los procedimientos de declaratoria se realizo la consulta con el ministerio del interior donde nos certifican que no existen resguardos ni traslape con ningun tipo de resguardos dentro del AP. pero si son vecinos del AP. lo cual CORPOAMAZONIA se encuentra disponible atender todas sus inquietudes y acatar las decisiones que tome el ministerio del interior sobre las presiones que se pueden estar generando por parte de la expansión agricola. </v>
          </cell>
        </row>
        <row r="32">
          <cell r="E32" t="str">
            <v>No se han desarrollado acciones tendientes a la inclusión del enfoque de género</v>
          </cell>
        </row>
        <row r="34">
          <cell r="E34" t="str">
            <v>LS 2023: Para el 2022 se tuvo un presupuesto asignado al PNR Miraflores Picachos de $375.760.307 Que ha sido asignado por el Fondo GEF - Banco Mundial y este a su vez se encuentra siendo ejecutado en el marco del proyecto Corazon de la Amzonia.
LS 2024: Para el 2023 se tuvo un presupuesto de $156.357.073, asignado por el Fondo GEF -Banco Mundial y ejecutado mediante el Proyecto GEF 7 - Corazón de la Amazonía.</v>
          </cell>
        </row>
        <row r="35">
          <cell r="E35" t="str">
            <v>En el marco de la formulación del Plan de Manejo del PNR Miraflores y Picachos durante el año 2022 y primer semestre de 2023, la Universidad de la Amazonia, consultor de CORPOAMAZONIA, contaba con personal suficiente para realizar este proceso. En el segundo semestre de 2023, cuando se inició el proceso de implementación del Plan de Manejo, se contaba con un (1) profesional líder del PNR Miraflores Picachos, dos (2) profesionales de CORPOAMAZONIA con los conocimientos necesarios para desarrollar la gestión del área y tres (3) facilitadores locales con los conocimientos técnicos muy básicos para la gestión del área lo que hace que el talento humano se viera superado para la gestión de las 106.554 ha del AP. En total, se tuvo una disponibilidad de seis (6) personas, quienes adelantaron las actividades relacionadas con el inicio de la implementación del Plan de Manejo, siendo estas suficientes.</v>
          </cell>
        </row>
        <row r="36">
          <cell r="E36" t="str">
            <v>El área protegida cuenta por el momento con: 1 motocicleta Honda XR150 Modelo 2018 en excelentes condiciones, 3 equipos GPS en muy buen estado, 5 equipos GPS que requiere pagar el servicio de conexión, 3 tablet Lenovo, 2 cámaras fotográficas digitales, 1 sede operativa de CORPOAMAZONIA para procesos netamente del PNR Miraflores y Picachos en la Inspección de Guayabal, San Vicente del Caguán, la cual se encuentra en condicones deterioradas y está en proceso de reconstrucción. Se tiene identificado un plan de mejoramiento en infraestructura verde para los 5 Km de la vía terciaria que atraviesa el AP.</v>
          </cell>
        </row>
        <row r="38">
          <cell r="E38" t="str">
            <v/>
          </cell>
        </row>
        <row r="39">
          <cell r="E39" t="str">
            <v/>
          </cell>
        </row>
        <row r="40">
          <cell r="E40" t="str">
            <v/>
          </cell>
        </row>
      </sheetData>
      <sheetData sheetId="10"/>
      <sheetData sheetId="11"/>
      <sheetData sheetId="12">
        <row r="36">
          <cell r="G36" t="str">
            <v>Todas las áreas protegidas del SINAP cuentan con una ruta definida para la actualización de los planes de manejo</v>
          </cell>
        </row>
        <row r="130">
          <cell r="G130" t="str">
            <v>Este aspecto no es considerado relevante en el manejo del AP.</v>
          </cell>
        </row>
        <row r="134">
          <cell r="G134" t="str">
            <v>Este aspecto no es considerado relevante en el manejo del AP.</v>
          </cell>
        </row>
      </sheetData>
      <sheetData sheetId="13">
        <row r="5">
          <cell r="G5" t="str">
            <v>Las áreas que hacen parte del Sistema Nacional de Áreas Protegidas - SINAP están legalmente constituidas, por lo que éstas áreas se encuentran en un nivel 3.</v>
          </cell>
          <cell r="L5">
            <v>3</v>
          </cell>
        </row>
        <row r="9">
          <cell r="L9">
            <v>1</v>
          </cell>
        </row>
        <row r="13">
          <cell r="L13">
            <v>2</v>
          </cell>
        </row>
        <row r="17">
          <cell r="L17" t="str">
            <v>1</v>
          </cell>
        </row>
        <row r="21">
          <cell r="L21">
            <v>3</v>
          </cell>
        </row>
        <row r="25">
          <cell r="L25">
            <v>1</v>
          </cell>
        </row>
        <row r="29">
          <cell r="L29" t="str">
            <v/>
          </cell>
        </row>
        <row r="36">
          <cell r="L36">
            <v>1</v>
          </cell>
        </row>
        <row r="37">
          <cell r="L37">
            <v>0</v>
          </cell>
        </row>
        <row r="38">
          <cell r="L38">
            <v>1</v>
          </cell>
        </row>
        <row r="42">
          <cell r="L42">
            <v>0</v>
          </cell>
        </row>
        <row r="46">
          <cell r="L46" t="str">
            <v/>
          </cell>
        </row>
        <row r="50">
          <cell r="L50">
            <v>1</v>
          </cell>
        </row>
        <row r="54">
          <cell r="L54">
            <v>1</v>
          </cell>
        </row>
        <row r="58">
          <cell r="L58">
            <v>3</v>
          </cell>
        </row>
        <row r="62">
          <cell r="L62">
            <v>2</v>
          </cell>
        </row>
        <row r="66">
          <cell r="L66">
            <v>1</v>
          </cell>
        </row>
        <row r="70">
          <cell r="L70">
            <v>2</v>
          </cell>
        </row>
        <row r="74">
          <cell r="L74">
            <v>1</v>
          </cell>
        </row>
        <row r="78">
          <cell r="L78">
            <v>1</v>
          </cell>
        </row>
        <row r="82">
          <cell r="L82">
            <v>1</v>
          </cell>
        </row>
        <row r="86">
          <cell r="L86">
            <v>0</v>
          </cell>
        </row>
        <row r="90">
          <cell r="L90">
            <v>2</v>
          </cell>
        </row>
        <row r="94">
          <cell r="L94">
            <v>0</v>
          </cell>
        </row>
        <row r="95">
          <cell r="L95">
            <v>0</v>
          </cell>
        </row>
        <row r="96">
          <cell r="L96" t="str">
            <v/>
          </cell>
        </row>
        <row r="97">
          <cell r="L97">
            <v>1</v>
          </cell>
        </row>
        <row r="98">
          <cell r="L98">
            <v>3</v>
          </cell>
        </row>
        <row r="102">
          <cell r="L102" t="str">
            <v/>
          </cell>
        </row>
        <row r="106">
          <cell r="L106">
            <v>3</v>
          </cell>
        </row>
        <row r="113">
          <cell r="L113">
            <v>0</v>
          </cell>
        </row>
        <row r="114">
          <cell r="L114" t="str">
            <v/>
          </cell>
        </row>
        <row r="115">
          <cell r="L115" t="str">
            <v/>
          </cell>
        </row>
        <row r="116">
          <cell r="L116" t="str">
            <v/>
          </cell>
        </row>
        <row r="117">
          <cell r="L117">
            <v>1</v>
          </cell>
        </row>
        <row r="118">
          <cell r="L118">
            <v>1</v>
          </cell>
        </row>
        <row r="122">
          <cell r="L122">
            <v>1</v>
          </cell>
        </row>
        <row r="126">
          <cell r="L126" t="str">
            <v/>
          </cell>
        </row>
        <row r="138">
          <cell r="L138">
            <v>3</v>
          </cell>
        </row>
      </sheetData>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formación General"/>
      <sheetName val="Conceptual"/>
      <sheetName val="Orientaciones"/>
      <sheetName val="Estructura"/>
      <sheetName val="Metodología"/>
      <sheetName val="Aplicativo"/>
      <sheetName val="Validación"/>
      <sheetName val="Matrices de apoyo"/>
      <sheetName val="Resumen "/>
      <sheetName val="Reporte Resultados"/>
      <sheetName val="Homologación METT - GEF 3, 4, 5"/>
      <sheetName val="Homologación METT - GEF 6"/>
      <sheetName val="Homologación METT - GEF 7"/>
      <sheetName val="Resultados METT GEF 3, 4, 5"/>
      <sheetName val="Resultados METT GEF 6"/>
      <sheetName val="Resultados METT GEF 7"/>
      <sheetName val="Consolidado"/>
    </sheetNames>
    <sheetDataSet>
      <sheetData sheetId="0">
        <row r="21">
          <cell r="P21" t="str">
            <v>RFPN Serranía La Lindosa Angosturas II</v>
          </cell>
        </row>
      </sheetData>
      <sheetData sheetId="1">
        <row r="7">
          <cell r="F7" t="str">
            <v>CDA</v>
          </cell>
        </row>
        <row r="9">
          <cell r="F9">
            <v>28224</v>
          </cell>
        </row>
        <row r="43">
          <cell r="F43" t="str">
            <v>Si</v>
          </cell>
        </row>
      </sheetData>
      <sheetData sheetId="2" refreshError="1"/>
      <sheetData sheetId="3" refreshError="1"/>
      <sheetData sheetId="4" refreshError="1"/>
      <sheetData sheetId="5" refreshError="1"/>
      <sheetData sheetId="6" refreshError="1"/>
      <sheetData sheetId="7" refreshError="1"/>
      <sheetData sheetId="8" refreshError="1"/>
      <sheetData sheetId="9">
        <row r="6">
          <cell r="E6" t="str">
            <v>La CDA desarrolló en el 2006 el documento técnico de soporte para la formulación del "Plan de Manejo Zona de Preservación Serranía de La Lindosa y su área de influencia" en el cual se hizo un primer análisis de integridad ecológica del territorio, en un área mayor que cubre lo que hoy está delimitado como la Reserva Forestal Protectora Nacional. El análisis arrojó, el 75% del área el estados de salud es Bueno a Muy bueno y el 25% restante de regular a pobre. Además, se analiza la funcionalidad del área, y se presenta un modelo espacial (mapa 12) de integridad en tres escenarios (actual, tendencial optimista y tendencial pesimista al 2020) en dónde claramente el núcleo de conservación estaba definido POR LA ZONA DE PRESERVACIÓN DE LA SERRANÍA DE LA LINDOSA, inmersa dentro de la Reserva Forestal Protectora Nacional y que cubre más del 50% de la misma.
De acuerdo con el análisis de los sistemas de producción del área en el año 2006, únicamente el 11% del territorio presenta de alto a muy alto grado de intervención, hoy en día se estima en algo más del 30% del área.  En la pag 116 se dice "Esta dinámica ha privilegiado la concentración de la propiedad por los grandes propietarios de ganaderías extensivas, que se han consolidado a lo largo de los principales ejes viales (vía San José - El Retorno, vía San José – Puerto Arturo, vía San José – Nuevo Tolima), inclusive esta última vía atraviesa la Serranía de La Lindosa, donde aparecen grandes fincas cubiertas de sabanas naturales las cuales están siendo intervenidas para el uso en ganadería, con todas las graves implicaciones de índole ecológica que ello conlleva, dado que este tipo de ecosistema es vital en el mantenimiento del recurso hídrico de la zona, así como por los valores que alberga en cuanto a flora y fauna característicos, así como la belleza escénica de sus paisajes"</v>
          </cell>
        </row>
        <row r="9">
          <cell r="E9" t="str">
            <v>•	Están representados los paisajes más importantes de la Amazonia, lo que le confiere mayor validez a los modelos de planificación y ordenamiento del territorio, en los cuales la variabilidad temporal y espacial de las características de los paisajes es un factor determinante.
•	De acuerdo a lo anterior se encuentran suelos de diferentes tipos: a) suelos de las formas aluviales, b) suelos de la planicie amazónica disectada y c) suelos de las estructuras rocosas.
•	La red hidrográfica del Departamento drena hacia dos importantes cuencas, la gran mayoría del territorio (53,77%) hacia el río Amazonas (Vaupés, Apaporis, Papanaua y Ajajú) y el restante (46,23%) al río Orinoco (Guaviare e Inírida). Los ríos son tanto de origen andino, como de origen amazónico.
•	Cobertura de la tierra: de un total de 5.590.000 há., el 89% se encuentra en bosques naturales; el 3.3% está intervenido bajo diferentes formas de utilización de los recursos naturales; el 1,7% se encuentra en sabanas naturales y el 6% restante corresponde a las formaciones rocosas y los cuerpos de agua.
•	Todo su territorio está bajo alguna categoría de protección de los recursos naturales: zonas de preservación y recuperación para la producción en la porción del AMEM que se encuentra en el Departamento; dos áreas del SPNN, la reserva forestal de la Amazonia y los 14 resguardos indígenas.</v>
          </cell>
        </row>
        <row r="14">
          <cell r="E14" t="str">
            <v xml:space="preserve">El análisis de presiones tiene como fuente de información el año 2014; razon por la cual debe ser actualizado conforme a los cambios existentes sobre todo a partir del 2017 - 2018 asociados al posconflicto,aumento de la ocupación, actividades productivas y desarrollo económico. Sin embargo, en el marco de la elaboración del Plan de Manejo, se realizó un analisis de las situaciones de manejo para cada uno de los objetivos de conservación, identificando las causas y efectos. </v>
          </cell>
        </row>
        <row r="16">
          <cell r="E16" t="str">
            <v>El área se encuentra delimitada de manera que se resguardan los objetos de conservación, donde algunos corresponden a limites arcifinios y vias, teniendo en cuenta las afectaciones identificadas, para lo cual se excluye un área menor, que abarca el afloramiento rocoso o litobioma, correspondiente a la zona de preservación del DMI. Adicionalmente, se identifica que las medidas establecidas en la reglamentación de los usos y actividades es acorde con las zonas establecidas y de acuerdo al decreto 2372  de 2010 y las resoluciones 1527 de 2012 y 1274 de 2014.</v>
          </cell>
        </row>
        <row r="17">
          <cell r="E17" t="str">
            <v xml:space="preserve">En el año 2023 se realizó la verificación e instalción de 26 mojones. </v>
          </cell>
        </row>
        <row r="18">
          <cell r="E18" t="str">
            <v>Se cuenta con un documento que contiene los componenrtes de diagnóstico, ordenamiento y estratégico,el cual fue enviado al Ministerio de Ambiente y desarrollo Sostenible con fecha de septiembre  2022.</v>
          </cell>
        </row>
        <row r="19">
          <cell r="E19" t="str">
            <v xml:space="preserve">En relación con las áreas protegidas del SINAP, la RFPN Serranía La Lindosa Angosturas II, se encuentra ubicada en la zona de mayor tránsito en el corredor de conectividad ecológica de los Parques Nacionales Naturales Sierra de la Macarena y Serranía de Chiribiquete, la Reserva Nacional Natural Nukak,  la RFPN Capricho, Cerritos, Mirolindo y las 5 Reservas Naturales de la Sociedad Civil del departamento del Guaviare. Por las condiciones físico-ambientales y ecosistémicas similares a las encontradas en los parques nacionales y la RFPN, contribuye al flujo de especies asociadas a la formación del escudo Guyanes, que va en sintonía con lo planteado en los planes de manejo de las Áreas protegidas del Sistema de parques nacionales de Colombia, mencionadas anteriormente; de igual manera el area protegida hace parte de las medidas de conservación del PNN Serranpia de Chiribiquete aasociado a la declaratoria como patrimonio mizto de la humanidad.
Por otra parte, en el 2023 se articularon las acciones realizadas en la RFPN Serrania la Lindosa y Angosturas II al Plan de Acción del Comite departamental de areas protegidas SIDAP Guaviare. 
</v>
          </cell>
        </row>
        <row r="20">
          <cell r="E20" t="str">
            <v/>
          </cell>
        </row>
        <row r="21">
          <cell r="E21" t="str">
            <v>Se cuenta con el documento técnico del plan de manejo, esta pendiente por adoptar por parte del Minambiente.</v>
          </cell>
        </row>
        <row r="22">
          <cell r="E22" t="str">
            <v>El área es reconocida como determinante ambiental en su polígono definido, el cual es considerado en la actualización del Plan de Ordenamiento Territorial para el municipio de San José del Guaviare (en formalización)</v>
          </cell>
        </row>
        <row r="23">
          <cell r="E23" t="str">
            <v>Se cuenta con alta cantidad de estudios en especial de tematicas fisico biológicas, sin embargo no se encuentran organizadas debidamente y no reposan en la Corporación.
LS 2023:  Se realizó el Estudio de capacidad de carga de sitios potenciales para la prestación de servicios de turismo de naturaleza con la Universidad El Bosque, pero no se firmó un convenio con la institución, la información se recibió, se revisó y se evaluó, además se compartió con la Comunidad. Por otra parte, en alianza con la Sociedad Zoologica de Frankfurt, Proyecto Gef Corazón de la Amazonia y la Corporación CDA, se esta realizando monitoreo de los indicadores ambientales, contemplados en las capacidades de carga de los sitios Nuevo Tolima y Tuneles naturales.</v>
          </cell>
        </row>
        <row r="24">
          <cell r="E24" t="str">
            <v xml:space="preserve">Teniendo en cuenta que el PM no ha sido adoptado, no se cuenta con desarrollo en las lineas estratégicas establecidas en el mismo, tampoco con seguimientos ni reportes al respecto.
LS 2023: Se reporta un avance en 2023 para las 3 líneas de gestión, dado que se han realizado algunas actividades que han permitido este avance. Por ejemplo , las actividades de control, seguimiento y monitoreo con respecto a la construcción de infrastructura, la evaluación de las capacidades de carga de sitios turisticos, y el monitoreo de los indicadores ambientales, ademas se realizaron varios ajuste al plan de manejo que se estaba formulando, por lo que se aportó a la segunda línea estratégica. </v>
          </cell>
        </row>
        <row r="25">
          <cell r="E25" t="str">
            <v>En el año 2020 se aplico el METT para establer una linea base.
Para el año 2021 se hace el análisis con el apoyo de la herramienta de analisis de efectividad y manejo de PNN y su homologación al METT.
Se realizó linea de seguimiento en 2022 y 2023.</v>
          </cell>
        </row>
        <row r="27">
          <cell r="E27" t="str">
            <v>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v>
          </cell>
        </row>
        <row r="28">
          <cell r="E28" t="str">
            <v/>
          </cell>
        </row>
        <row r="29">
          <cell r="E29" t="str">
            <v>Actualmente  no existe; sin embargo se han desarrollado acciones de fortalecimiento de capacidades en torno al turismo de naturaleza, restauración ambiental por diferentes entidades; adicionalmente en el documento de plan de manejo elaborado hasta la fecha se considera la generación de un programa para el conocimiento y monitorio del área.</v>
          </cell>
        </row>
        <row r="30">
          <cell r="E30" t="str">
            <v>El uso, la ocupación y la tenencia de quienes habitan permanentemente el área protegida, genera fuertes procesos de transformación del territorio. Está prioridad afecta de manera transversal a todos los objetos y objetivos de conservación propuestos, sin embargo tiene una influencia especial en el segundo objetivo y los objetos denominados Peinobioma Guaviare-Guayabero y los agroecosistemas, de tal manera que al darle manejo en el presente plan se espera mejorar y mantener el estado de conservación del área protegida; en este aspecto se tiene en cuenta la alta ocupación y conflictos de uso, el ordenamiento del territorio y especialmente de las actividades económicas dentro de la reserva deben diseñarse de tal manera que permitan frenar y/o mitigar las presiones directas sobre la biodiversidad y los sitios arqueológicos</v>
          </cell>
        </row>
        <row r="32">
          <cell r="E32" t="str">
            <v xml:space="preserve">A la fecha se tiene proyectado desarrollar el esquema de gobernaza de manera que integre el tema intergeneralcion y género, </v>
          </cell>
        </row>
        <row r="34">
          <cell r="E34" t="str">
            <v>No existe un presupuesto anual asignado para el área; sin embargo se desarrollan acciones con recursos de cooperación internacional e inversión pública para todo el territorio y no permanente, lo que hace que se rompan los procesos.</v>
          </cell>
        </row>
        <row r="35">
          <cell r="E35" t="str">
            <v xml:space="preserve">No se cuenta con el personal permanente requerido para implementar la líneas de gestión del plan de manejo.
</v>
          </cell>
        </row>
        <row r="36">
          <cell r="E36" t="str">
            <v xml:space="preserve">No se cuenta con el equipo e infraestructura para la gestión de AP. 
LS 2023: La CDA cuenta con una camioneta que fue donada en 2022 por Visión Amazonia y que se emplea para varias labores de la Autorida Ambiental, entre esas, movilización al AP. También se cuenta con una moto y un dron </v>
          </cell>
        </row>
        <row r="38">
          <cell r="E38" t="str">
            <v>Para la elaboración del Plan de Manejo se recopila información de diferentes fuentes para consolidar un análisis de los sistemas productivos donde se divide en dos zonas principales, la primera zona  vega del río Guayabero que dominan tres (3) tipos de sistemas de producción, familiar agropecuario con énfasis en especies mayores, subfamiliar venta de mano de obra y subfamiliar agrícola de baja consolidación y venta de mano de obra; a segunda zona llamada tierra firme dominan cinco (5) tipos de sistemas de producción que son: Subfamiliar Jornal Pecuario con énfasis en especies mayores; Subfamiliar Agrícola de moderada consolidación y venta de mano de obra, Familiar Pecuario de moderada consolidación con énfasis en especies mayores, Familiar Pecuario de baja consolidación con énfasis en especies mayores y Semiempresarial Agropecuario con énfasis en especies mayores</v>
          </cell>
        </row>
        <row r="39">
          <cell r="E39" t="str">
            <v xml:space="preserve">Las intituciones realizan acompañamiento a los sistemas productivos para su caracterización e implementación de buenas practicas para el cumplimiento de los objetivos de conservación; sin embargo en la RFPN se adelantan modelos ganadero que afectan directamente su función y composición, para lo cual se deben hacer una transición a sistemas silvopastoriles o reconversión conforme a la zonificación ambiental propuesta. </v>
          </cell>
        </row>
        <row r="40">
          <cell r="E40" t="str">
            <v xml:space="preserve">Corpolindosa  junto con las iniciativas REM Visión Amazonia y GEF Corazón de la Amazonia, lideradas por el Ministerio de Ambiente y Desarrollo Sostenible, el apoyo institucional del Instituto Amazónico de Investigaciones Científicas – Sinchi y la Corporación para el Desarrollo Sostenible del Norte y el Oriente Amazónico CDA, y ejecutado por la Universidad El Bosque realizan en el 2019 el  “Plan estratégico para el turismo rural comunitario en la RFPN Serranía la Lindosa- Angosturas II y su área de influencia”, en el cual se propone que el desarrollo del turismo sea por circuitos que conectan diferentes subsectores, en los cuales se encuentra un atractivo principal, otros complementarios y servicios básicos de turismo dando como resultado dieciocho (18) subsectores agrupado en seis (6) circuitos; sin embargo este plan hasta la fecha de elaboración del presente documento no cuenta con el acto administrativo de adopción.
Para el 2023, en el marco de la articulación con USAID (Amazonia mia), Socieda Zoologica de Frankfurt, y Poryecto Corazón de la Amazonia se han trabajado en las siguientes lineas:
- Revisión y ajustes de capacidad de carga de 12 sitios turistico.
- Monitoreo de indicadores ambientales contamplados en la capacidad de carga de dos sitios turisticos priorizados.
- Dialogo y discusción en temas de gobernanza y ordenamiento turistico en el marco del consejo de comanejo de la Zona de Preservacion Serrania de la Lindosa. 
- Acompañamiento institucional en taller sobrre elementos de ordenamiento, coordinado por Parques Nacionales Naturales de Colombia.
 </v>
          </cell>
        </row>
      </sheetData>
      <sheetData sheetId="10" refreshError="1"/>
      <sheetData sheetId="11" refreshError="1"/>
      <sheetData sheetId="12">
        <row r="36">
          <cell r="G36" t="str">
            <v>Todas las áreas protegidas del SINAP cuentan con una ruta definida para la actualización de los planes de manejo</v>
          </cell>
        </row>
        <row r="130">
          <cell r="G130" t="str">
            <v>Este aspecto no es considerado relevante en el manejo del AP.</v>
          </cell>
        </row>
        <row r="134">
          <cell r="G134" t="str">
            <v>Este aspecto no es considerado relevante en el manejo del AP.</v>
          </cell>
        </row>
      </sheetData>
      <sheetData sheetId="13">
        <row r="5">
          <cell r="G5" t="str">
            <v>Las áreas que hacen parte del Sistema Nacional de Áreas Protegidas - SINAP están legalmente constituidas, por lo que éstas áreas se encuentran en un nivel 3.</v>
          </cell>
          <cell r="L5">
            <v>3</v>
          </cell>
        </row>
        <row r="9">
          <cell r="L9">
            <v>1</v>
          </cell>
        </row>
        <row r="13">
          <cell r="L13">
            <v>0</v>
          </cell>
        </row>
        <row r="17">
          <cell r="L17" t="str">
            <v>1</v>
          </cell>
        </row>
        <row r="21">
          <cell r="L21">
            <v>2</v>
          </cell>
        </row>
        <row r="25">
          <cell r="L25">
            <v>2</v>
          </cell>
        </row>
        <row r="29">
          <cell r="L29">
            <v>1</v>
          </cell>
        </row>
        <row r="33">
          <cell r="L33">
            <v>0</v>
          </cell>
        </row>
        <row r="34">
          <cell r="L34">
            <v>0</v>
          </cell>
        </row>
        <row r="35">
          <cell r="L35">
            <v>0</v>
          </cell>
        </row>
        <row r="36">
          <cell r="L36">
            <v>1</v>
          </cell>
        </row>
        <row r="37">
          <cell r="L37">
            <v>0</v>
          </cell>
        </row>
        <row r="38">
          <cell r="L38">
            <v>1</v>
          </cell>
        </row>
        <row r="42">
          <cell r="L42">
            <v>1</v>
          </cell>
        </row>
        <row r="46">
          <cell r="L46" t="str">
            <v/>
          </cell>
        </row>
        <row r="50">
          <cell r="L50">
            <v>2</v>
          </cell>
        </row>
        <row r="54">
          <cell r="L54">
            <v>1</v>
          </cell>
        </row>
        <row r="58">
          <cell r="L58">
            <v>0</v>
          </cell>
        </row>
        <row r="62">
          <cell r="L62">
            <v>1</v>
          </cell>
        </row>
        <row r="66">
          <cell r="L66">
            <v>1</v>
          </cell>
        </row>
        <row r="70">
          <cell r="L70">
            <v>2</v>
          </cell>
        </row>
        <row r="74">
          <cell r="L74">
            <v>1</v>
          </cell>
        </row>
        <row r="78">
          <cell r="L78">
            <v>3</v>
          </cell>
        </row>
        <row r="82">
          <cell r="L82">
            <v>2</v>
          </cell>
        </row>
        <row r="86">
          <cell r="L86">
            <v>0</v>
          </cell>
        </row>
        <row r="90">
          <cell r="L90">
            <v>2</v>
          </cell>
        </row>
        <row r="94">
          <cell r="L94">
            <v>0</v>
          </cell>
        </row>
        <row r="95">
          <cell r="L95">
            <v>0</v>
          </cell>
        </row>
        <row r="96">
          <cell r="L96" t="str">
            <v/>
          </cell>
        </row>
        <row r="97">
          <cell r="L97">
            <v>1</v>
          </cell>
        </row>
        <row r="98">
          <cell r="L98">
            <v>1</v>
          </cell>
        </row>
        <row r="102">
          <cell r="L102" t="str">
            <v/>
          </cell>
        </row>
        <row r="106">
          <cell r="L106">
            <v>1</v>
          </cell>
        </row>
        <row r="110">
          <cell r="L110">
            <v>0</v>
          </cell>
        </row>
        <row r="111">
          <cell r="L111">
            <v>0</v>
          </cell>
        </row>
        <row r="112">
          <cell r="L112">
            <v>0</v>
          </cell>
        </row>
        <row r="113">
          <cell r="L113">
            <v>0</v>
          </cell>
        </row>
        <row r="114">
          <cell r="L114">
            <v>0</v>
          </cell>
        </row>
        <row r="115">
          <cell r="L115">
            <v>0</v>
          </cell>
        </row>
        <row r="116">
          <cell r="L116">
            <v>0</v>
          </cell>
        </row>
        <row r="117">
          <cell r="L117">
            <v>0</v>
          </cell>
        </row>
        <row r="118">
          <cell r="L118">
            <v>1</v>
          </cell>
        </row>
        <row r="122">
          <cell r="L122">
            <v>0</v>
          </cell>
        </row>
        <row r="138">
          <cell r="L138">
            <v>2</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formación General"/>
      <sheetName val="Conceptual"/>
      <sheetName val="Orientaciones"/>
      <sheetName val="Estructura"/>
      <sheetName val="Metodología"/>
      <sheetName val="Aplicativo"/>
      <sheetName val="Validación"/>
      <sheetName val="Matrices de apoyo"/>
      <sheetName val="Resumen "/>
      <sheetName val="Reporte Resultados"/>
      <sheetName val="Homologación METT - GEF 3, 4, 5"/>
      <sheetName val="Homologación METT - GEF 6"/>
      <sheetName val="Homologación METT - GEF 7"/>
      <sheetName val="Resultados METT GEF 3, 4, 5"/>
      <sheetName val="Resultados METT GEF 6"/>
      <sheetName val="Resultados METT GEF 7"/>
      <sheetName val="Consolidado"/>
    </sheetNames>
    <sheetDataSet>
      <sheetData sheetId="0"/>
      <sheetData sheetId="1">
        <row r="7">
          <cell r="F7" t="str">
            <v>Corporación para el Desarrollo Sostenible del Norte y el Oriente Amazónico - CDA</v>
          </cell>
        </row>
        <row r="9">
          <cell r="F9">
            <v>58961</v>
          </cell>
        </row>
        <row r="29">
          <cell r="F29">
            <v>4</v>
          </cell>
        </row>
      </sheetData>
      <sheetData sheetId="2"/>
      <sheetData sheetId="3"/>
      <sheetData sheetId="4"/>
      <sheetData sheetId="5"/>
      <sheetData sheetId="6"/>
      <sheetData sheetId="7"/>
      <sheetData sheetId="8"/>
      <sheetData sheetId="9">
        <row r="6">
          <cell r="E6" t="str">
            <v xml:space="preserve">Para el año 2023, en el marco de la mesa tecnica con Parques Nacionales Naturales de Colombia, se realizó el analisis de integridad ecologica. Para la evaluación estado de conservación e integridad ecológica se siguió la metodológica definida  por WWF, Parques Nacionales Naturales y el Instituto Humboldt (Zambrano et al. 2007). Se utilizó como unidad de análisis los mapas de coberturas de la tierra Corine Land Cover para Colombia del año 2022, escala 1:100.000 del Instituto SINCHI. Los resultados de este análisis en el área propuesta como DCS Bajo Guayabero, indican que no presenta un alto estado de integridad, acorde a la disposición espacial de la cobertura, relieve y composición estructural del paisaje, con bajos niveles de continuidad espacial, conectividad y altos de niveles de transformación.
La intervención humana dentro del área se ve reflejada a través de coberturas transformadas como los pastos limpios y los mosaicos de pastos y cultivos. Dichas unidades espaciales son extensas, lo que puede generar que los atributos de composición y estructura no sean lo mejor, sin embargo, la función se puede mantener mediante proceso de conectividad ecológica. Lo anterior dio origen a proponer una categoría como el Distrito Conservación de Suelos.
</v>
          </cell>
        </row>
        <row r="9">
          <cell r="E9" t="str">
            <v>Se avanza con la población campesina e indígena en la identificación de los beneficios derivados de las contribuciones de la naturaleza que brinda el área protegida propuesta, pero aún no se cuenta con una caracterización de los mismos. Se espera que una vez declarada el APR, en el componentes diagnostico del plan de manejo se trabaje la caracterización de los servicios ecosistemicos y sus beneficiarios.</v>
          </cell>
        </row>
        <row r="14">
          <cell r="E14" t="str">
            <v>Las presiones identificadas a la fecha son: I. Pérdida de conectividad por disminución y pérdida del bosque húmedo tropical inundable (várzeas o vegas medias y bajas) y no inundable (tierra firme); II. Pérdida de hábitat por deterioro de los hábitat acuáticos; III. Pérdida de alimento de especies de fauna terrestre y acuática; IV. Degradación de suelos por compactación y pérdida de nutrientes. 
Las fuentes de presión: 
4.1  Visión de Desarrollo Agropecuario: Las actividades productivas en el área de interés se relacionan principalmente con 1). actividades pecuarias de tipo extensivo, 2). actividades agrícolas de pequeña escala con baja o nula tecnificación y 3). los cultivos de uso no licito (coca). Las dos últimas son normalmente una primera fase que lleva hacia la ganadería extensiva.
4.2 Prácticas ganaderas incompatibles: la ganadería representa la actividad productiva más significativa del área de interés. El modelo pecuario dominante es el de pastoreo con escasa o nula tecnificación. En el año 2.015, de acuerdo con información del ICA en nueve veredas de las trece del APR había 11.148 cabezas de ganado.
4.3 Concentración de la tierra: De la relación del análisis de concentración de la propiedad realizado en el capítulo de tenencia (FCDS, 2017) correlacionado con el reporte de praderización SIMCOBA, 2016 se obtienen que el 44,3% de los predios se encuentran “concentrados” por estar encima de los topes permitidos para la Zona de Reserva Campesina, y que por esta razón podrían ser recuperados por el Estado si todavía son bienes baldíos o podrían ser objeto de nulidad si se trata de propiedad privada.
4.4 Infraestructura vial: En la zona se ubica un fuerte núcleo de deforestación influenciado en gran medida por el desarrollo vial (principalmente asociado a Marginal de la Selva). De los 153 km de vías presentes en el APR, 135,26 Km se encuentran priorizados para su mantenimiento y/o adecuación por parte de los entes territoriales y revisión de criterios técnicos ambientales por parte de la autoridad ambiental. La presencia de vías informales facilitan el acceso de los agentes deforestadores.
4.5 Cultivos de Coca: Hay dos núcleos significativos de cultivos de coca en el área de influencia del polígono APR: 1.) Al oriente en las veredas La Carpa, Orquídeas, El Dorado, 2.) En la margen norte del río Guayabero al interior del PNN Sierra de la Macarena. Aunque estos cultivos tienen una muy baja participación en la deforestación, un factor que sí tiene incidencia directa en esta es la fumigación, lo que implica una alta movilidad de los cultivos, replegándolos cada vez más a sectores alejados de la geografía departamental y por lo tanto, aún intocados.</v>
          </cell>
        </row>
        <row r="16">
          <cell r="E16" t="str">
            <v xml:space="preserve">Para el año 2023, la consolidación de los objetivos de conservación del APR Bajo Guayabero se dio en el marco de la mesa técnica entre la Corporación CDA y Parques Nacionales Naturales de Colombia. A partir del análisis de la información socioeconómica, biofísica, espacial y social, obtenida en de la implementación de la “Ruta para la declaratoria de áreas protegidas” del MADS (Resolución 1125 de 2015), que incluye el apoyo técnico desarrollado entre la Corporación CDA y el grupo de nuevas áreas de Parques Nacionales Naturales de Colombia, se formularon los objetivos de conservación para el DCS Bajo Guayabero que a continuación se presentan:
Restaurar el zonobioma húmedo tropical Guaviare- Guayabero ubicados entre el río Guayabero, y los caños Dorado, Flauta, Tigre y los perros que contribuyan a la conectividad ecológica regional. 
Mantener la condición natural del heliobioma de los bosques bajo asociados al rio Guayabero que aporten a la funcionalidad de los ecosistemas como sustento a las contribuciones de la naturaleza (soporte, cultural, regulación).
Aprovechar sosteniblemente la biodiversidad (recursos naturales) asociada a los caños Dorado, Flauta, Tigre y los perros a partir de modelos de construcción conjunta que contribuya a los modos de vida de las comunidades asentadas en el territorio.
Teniendo en cuenta estos objetivos de conservación, se identificaron una serie de elementos que serán la base para la posterior definición de objetos de conservación en el marco de la construcción del plan de manejo del área protegida. 
Elementos de filtro grueso: Ecosistemas acuáticos como humedales y lagunas
Filtro fino: Especies amenazadas como Crocodylus intermedius, y Pteronura brasiliensis. .
</v>
          </cell>
        </row>
        <row r="17">
          <cell r="E17" t="str">
            <v>La definición del polígono del área protegida corresponde a los objetivos de conservación y razón de ser del área propuesta, determinada mediante análisis cualitativos de diferentes capas de información biofísicas y de ordenamiento territorial que se listan a continuación:
o Corredores ecológicos y de conectividad para el departamento del Guaviare
o Bosque - no bosque
o Coberturas de la tierra
o Red hídrica
o Reservas forestales protectoras
o Ecosistemas
Teniendo en cuenta la información anteriormente expuesta, se define el polígono y sus límites con puntos arcifinios siguiendo la red de drenajes y los accesos viales, tomando como base la cartográfica del Instituto Geográfico Agustín Codazzi – IGAC, información vial de la Gobernación del Guaviare y ajustes realizado sobre imágenes satelitales . Por otra parte, se toma el área del polígono con base al mayor porcentaje de ecosistemas naturales y seminaturales que permitan garantizar la conectividad entre el Parque Nacional Serranía del Chiribiquete y el Parque Nacional Serranía de La Macarena y su vinculación y conectividad con las Zonas de Reserva Forestal Protectora Cerros Capricho, Cerritos y Mirolindo y la Serranía de La Lindosa - Angosturas II, conectándolas a través de las zonas de preservación de la zona de recuperación para la producción sur del DMI Ariari Guayabero.</v>
          </cell>
        </row>
        <row r="18">
          <cell r="E18" t="str">
            <v>No es posible evaluar este item dado que el área esta en proceso de declaratoria por lo tanto no existe un plan de manejo.</v>
          </cell>
        </row>
        <row r="19">
          <cell r="E19" t="str">
            <v>Alrededor y cerca del área protegida regional propuesta se encuentran áreas del SINAP y otras áreas de gran importancia para la conservación, al norte colinda con el Parque Nacional Natural Sierra de la Macarena, al suroccidente con la Reserva Forestal de la Amazonía y el Parque Nacional Natural Serranía de Chiribiquete, al nororiente con la Reserva Forestal Protectora Nacional Serranía La Lindosa - Angosturas II y al suroriente con las Reserva Forestal Protectora Nacional Capricho, ubicándose muy cerca las reservas forestales protectoras nacionales Mirolindo y Cerritos.</v>
          </cell>
        </row>
        <row r="20">
          <cell r="E20" t="str">
            <v>No limita con áreas protegidas transfronterizas</v>
          </cell>
        </row>
        <row r="21">
          <cell r="E21" t="str">
            <v>La propuesta de área protegida está en proceso de declaratoria por lo tanto no tiene una zonificación de manejo.</v>
          </cell>
        </row>
        <row r="22">
          <cell r="E22" t="str">
            <v>Si bien el área protegida regional propuesta se encuentra dentro del área del DMI Ariari Guayabero (mediante el Decreto Ley 1989 de 1989) y ésta es reconocida en los planes de ordenamiento territorial departamental y municipal como determinante ambiental, debe adelantarse la gestión para que el área propuesta sea declarada y reconocida como determinante ambiental en los planes de ordenamiento territorial.</v>
          </cell>
        </row>
        <row r="23">
          <cell r="E23" t="str">
            <v xml:space="preserve">En el marco de la ruta declaratoria, para el año 2023 Se realizó la consulta de información sobre registros de especies en la cuenca del Río Guayabero, y Serranía de la Lindosa, esta consulta se realizó mediante la base de datos reportados en la Infraestructura Mundial de Información en Biodiversidad (GBIF), como resultado se encontraron los siguientes estudios: 
- Morales-Betancourt M A (2022). Reptiles y anfibios registrados en las cuencas bajas del Guayabero, Duda y Losada, Meta. Version 1.3. Instituto de Investigación de Recursos Biológicos Alexander von Humboldt. Occurrence dataset https://doi.org/10.15472/klubuj accessed via GBIF.org on 2023-08-01.
- Lasso C, Escobar Martinez I D, Morales - Betancourt M A, Stevenson P R, Lomelín A, de la Cruz Amado J, Bohorquez Rodriguez J S (2020). Mamíferos presentes en los alrededores del Centro de Investigaciones Ecológicas La Macarena (CIEM), Parque Nacional Natural Tinigua, Meta, Colombia. Cormacarena - Corporación para el Desarrollo Sostenible del área de Manejo Especial La Macarena. Checklist dataset https://doi.org/10.15472/bponbe accessed via GBIF.org on 2023-08-01.
- Cárdenas López D, Marín N, Álvaro W, Contreras J, Paki E (2020). Lista de la flora del área de ampliación del Parque Nacional Natural Serranía de Chiribiquete en las cabeceras de los ríos Tunia, Itilla y Yari (Amazonia colombiana). Instituto Amazónico de Investigaciones Científicas - SINCHI. Checklist dataset https://doi.org/10.15472/vhfkek accessed via GBIF.org on 2023-08-01.
- Lasso C, Morales Betancourt M A, Cuervo A, Lomelín A, de la Cruz Amado J, Rodriguez J S (2019). Aves del Área de Manejo Especial de La Macarena - AMEM, con enfasis en los ríos Guayabero medio (Sector Raudal de Angosturas I), bajo Losada y bajo Duda, sierra de La Macarena, Meta, Colombia. Version 1.2. Cormacarena - Corporación para el Desarrollo Sostenible del área de Manejo Especial La Macarena. Checklist dataset https://doi.org/10.15472/wrln9s accessed via GBIF.org on 2023-08-01.
Además, se consultaron referencias bibliográficas utilizando el motor de búsqueda de Google Académico, el cual se encontraron los siguientes estudios:
- Calderón-Espinosa, M. L., &amp; Medina-Rangel, G. F. (2016). A new Lepidoblepharis lizard (Squamata: Sphaerodactylidae) from the Colombian Guyana shield. Zootaxa, 4067(2), 215-232.
- Botero-Trujillo, R. I. C. A. R. D. O., &amp; Flórez, D. E. (2017). Two new ricinuleid species from Ecuador and Colombia belonging to the peckorum species-group of Cryptocellus Westwood (Arachnida, Ricinulei). Zootaxa, 4286(4), 483-498.
- Vriesendorp C., N. Pitman, D. Alvira Reyes, A. Salazar Molano, R. Botero García, A. Arciniegas, L. de Souza, Á. del Campo, D. F. Stotz, T. Wachter, A. Ravikumar y/and J. Peplinski, eds. 2018. Colombia: La Lindosa, Capricho, Cerritos. Rapid Biological and Social Inventories Report 29. The Field Museum, Chicago.
</v>
          </cell>
        </row>
        <row r="24">
          <cell r="E24" t="str">
            <v>El área esta en proceso en declaratoria, por tanto no tiene plan de manejo y líneas de gestión.  Para la declaratoria del área se definirán líneas estratégicas de acción.</v>
          </cell>
        </row>
        <row r="25">
          <cell r="E25" t="str">
            <v>No se tiene plan de manejo, por lo que no se puede evaluar este ítem.</v>
          </cell>
        </row>
        <row r="27">
          <cell r="E27" t="str">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v>
          </cell>
        </row>
        <row r="28">
          <cell r="E28" t="str">
            <v>La Corporación CDA con el equipo del proyecto GEF CA durante el año 2022 realizaron jornadas de diálogo donde se socializó la propuesta de APR y se desarrolló un taller de reconocimiento territorial, estrategias de manejo y gobernanza.</v>
          </cell>
        </row>
        <row r="29">
          <cell r="E29" t="str">
            <v>En el año 2023 se realizaro tres talleres:
- Infraestructura vial en el Bajo Guayabero
- Limites de los Parques Nacionales Naturales Chiribiquete y Macarena
- Taller con la ANT, socialización de su oferta institucional y plan de trabajo bajo Guayabero.</v>
          </cell>
        </row>
        <row r="30">
          <cell r="E30" t="str">
            <v xml:space="preserve">Durante el año 2023 se avanza en el dialogo con los presidentes de las 14 JAC de las veredas que hacen parte del polígono propuesto, donde se identifican los principales conflictos tales como: 
- Conflicto entre la población campesina y la Corporación CDA, autoridad ambiental del área, por la baja efectividad en la aplicación, seguimiento y divulgación de los procesos sancionatorios a las grandes afectaciones ambientales, el escaso desarrollo o la alta asimetría temporal de programas, proyectos y actividades de protección, restauración y uso sostenible de los bosques, fomento y educación ambiental.
Conflicto entre la población campesina y las autoridades ambientales (PNN y Corporación CDA) por la implementación de las estrategias de control a la deforestación (Artemisa y Sancionatorios, respectivamente).  
- Conflicto sobre el mantenimiento de la Vía Capricho - Macarena. 
Uno de los mecanismo para resolver, es la construcción de una agenda temática de dialogo para surtir cada una de las situaciones que han provocado los conflictos/diferencias entre la autoridad ambiental y las comunidades campesinas. 
</v>
          </cell>
        </row>
        <row r="32">
          <cell r="E32" t="str">
            <v xml:space="preserve">Para el año 2023, se mantuvo un diálogo constante con lideres y lideresas de las 14 veredas de las JAC que hacen parte del polígono propuesto como APR Bajo Guayabero para desarrollar una agenda temática que abordar temas que permitan identificar y avanzar en acciones para desarrollar elementos de genero o intergeneracionales en la gestión y el esquema de gobernanza del área protegida. </v>
          </cell>
        </row>
        <row r="34">
          <cell r="E34" t="str">
            <v>Dado que no ha sido declarada, no existe un presupuesto asignado por la Corporación CDA para la administración y manejo del área protegida. Cabe mencionar que la Corporación cuenta con presupuesto público que no refleja una política constante o de largo plazo, para ejecutar programas que tiendan a la reducción de la deforestación, a la conservación y al desarrollo sostenible, en un área protegida como la propuesta. Tiene limitaciones de logística y presupuesto para dar continuidad y administrar y desarrollar el Plan de Manejo de la futura APR.</v>
          </cell>
        </row>
        <row r="35">
          <cell r="E35" t="str">
            <v xml:space="preserve">Actualmente se cuenta con el personal requerido para gestionar la ruta de declaratoria. Se financian con recursos del proyecto GEF Corazón de la Amazonía (GEF 7), además del personal profesional y técnico para la gestión de la declaratoria, los estudios de biodiversidad, conectividad y suelos y caracterización socioeconómica. </v>
          </cell>
        </row>
        <row r="36">
          <cell r="E36" t="str">
            <v xml:space="preserve">La Corporación no cuenta con infraestructura y equipos requeridos para la administración e implementación del Plan de Manejo de la futura APR, carece de plataformas institucionales para dar seguimiento a los proyectos o programas, relacionados con la conservación y el desarrollo sostenible, entre otros.  </v>
          </cell>
        </row>
        <row r="38">
          <cell r="E38" t="str">
            <v xml:space="preserve">
Dentro del área propuesta, el principal sistema productivo que se desarrolla es el de la ganadería bovina en sistemas ganadero familiar (16.620 ha), agropecuario familiar (2.687 ha) y en contados casos ganadero empresarial (1.523 ha).  En menor escala se encuentra el sistema Agrícola Familiar (229 ha).  En el bajo Guayabero no existen centros de acopio o infraestructura de mercado, y los costos de transporte son elevados; además, el campesino promedio no cuenta con capital para invertir en la finca y tiene una tradición extractivita que busca extraer más que invertir para producir.  En estas condiciones de mínima inversión y condiciones adversas de comercialización, la producción agropecuaria no genera ganancias significativas y por ende no permite que la población logre acumular capital, lo que sí se logra mediante la apropiación de tierras, lo cual se consigue deforestando para ampliar el área de las fincas. Así pues, la propiedad no se valoriza mejorando sus condiciones de productividad, sino ampliando su superficie, y esta actividad de apertura de tierras es lo que completa el modelo económico de la zona.  Si bien existe interés en la población campesina e indígena en fomentar sistemas productivos sostenibles orientados a productos maderables, no maderables y ecoturismo, no hay iniciativas institucionales y comunitarias en desarrollo.</v>
          </cell>
        </row>
        <row r="39">
          <cell r="E39" t="str">
            <v xml:space="preserve">La principal actividad productiva es la ganadería extensiva principalmente cría y ceba, y doble propósito (carne, leche - procesamiento de queso) realizada en praderas con pastos introducidos y mejorados, que la población ha ido integrando y escalonando por más de una década para reemplazar la economía cocalera, y que actualmente constituye el principal motor de deforestación de la región.  Los productos de esta actividad son comercializados principalmente en la capital del departamento del Guaviare y las ciudades de Villavicencio y Bogotá. Asociado a este sistema, pero en menor escala se encuentra el establecimiento de cultivos de pancoger (cultivos de plátano, cítricos, maíz, aguacate, yuca, caña panelera, piña), estanques piscícolas y/o “cachameras” para autoconsumo y venta de pescado en las veredas y en San José del Guaviare. Así mismo en la mayoría de las fincas es común la cría de especies menores como cerdos, gallinas y pollos, y por diferentes proyectos que intervienen en la región como FAO y PNIS, se ha estado incentivando el fortalecimiento de las huertas caseras para mejorar la alimentación. En algunos sectores, la población está implementando propuestas de desarrollo alternativo para el mejoramiento de la economía campesina como los cultivos de cacao, caucho, sacha-inchi, maracuyá, maní, caña de azúcar para la producción de panela y miel, y sistemas silvopastoriles y agroforestales, la mayoría con apoyo institucional. En el caso de algunas poblaciones que se encuentran ubicadas a orillas del río Guayabero basan su económicas en la pesca y el transporte por el río.    
Actualmente en el área la Alcaldía de San José del Guaviare adelanta procesos de planificación predial, la Gobernación interviene con mecanización de potreros y proyectos agroforestales bajo acuerdos de conservación, el PNIS avanza en la gestión para la implementación de proyectos productivos con las familias que suscribieron acuerdos de conservación y la Corporación CDA apoya el establecimiento de sistemas agroforestales en predios titulados; sin embargo, a la fecha no se cuenta con información detallada al respecto, pese a que ha sido solicitada por la entidad y el equipo técnico. </v>
          </cell>
        </row>
        <row r="40">
          <cell r="E40" t="str">
            <v xml:space="preserve">La información secundaria recopilada de especies aves en la región, da cuenta del la movilidad de especies raras y amenazadas, el cual hace que la zona sea un potencial para desarrollar actividades de aviturismo. </v>
          </cell>
        </row>
      </sheetData>
      <sheetData sheetId="10"/>
      <sheetData sheetId="11"/>
      <sheetData sheetId="12">
        <row r="36">
          <cell r="G36" t="str">
            <v>Todas las áreas protegidas del SINAP cuentan con una ruta definida para la actualización de los planes de manejo</v>
          </cell>
        </row>
        <row r="130">
          <cell r="G130" t="str">
            <v>Este aspecto no es considerado relevante en el manejo del AP.</v>
          </cell>
        </row>
        <row r="134">
          <cell r="G134" t="str">
            <v>Este aspecto no es considerado relevante en el manejo del AP.</v>
          </cell>
        </row>
      </sheetData>
      <sheetData sheetId="13">
        <row r="5">
          <cell r="G5" t="str">
            <v>Las áreas que hacen parte del Sistema Nacional de Áreas Protegidas - SINAP están legalmente constituidas, por lo que éstas áreas se encuentran en un nivel 3.</v>
          </cell>
          <cell r="L5">
            <v>3</v>
          </cell>
        </row>
        <row r="9">
          <cell r="L9">
            <v>0</v>
          </cell>
        </row>
        <row r="13">
          <cell r="L13">
            <v>2</v>
          </cell>
        </row>
        <row r="17">
          <cell r="L17" t="str">
            <v>1</v>
          </cell>
        </row>
        <row r="21">
          <cell r="L21">
            <v>2</v>
          </cell>
        </row>
        <row r="25">
          <cell r="L25">
            <v>1</v>
          </cell>
        </row>
        <row r="29">
          <cell r="L29">
            <v>1</v>
          </cell>
        </row>
        <row r="33">
          <cell r="L33">
            <v>0</v>
          </cell>
        </row>
        <row r="34">
          <cell r="L34">
            <v>0</v>
          </cell>
        </row>
        <row r="35">
          <cell r="L35">
            <v>0</v>
          </cell>
        </row>
        <row r="36">
          <cell r="L36">
            <v>1</v>
          </cell>
        </row>
        <row r="37">
          <cell r="L37">
            <v>0</v>
          </cell>
        </row>
        <row r="38">
          <cell r="L38">
            <v>0</v>
          </cell>
        </row>
        <row r="42">
          <cell r="L42">
            <v>2</v>
          </cell>
        </row>
        <row r="46">
          <cell r="L46" t="str">
            <v/>
          </cell>
        </row>
        <row r="50">
          <cell r="L50">
            <v>2</v>
          </cell>
        </row>
        <row r="54">
          <cell r="L54">
            <v>0</v>
          </cell>
        </row>
        <row r="58">
          <cell r="L58">
            <v>3</v>
          </cell>
        </row>
        <row r="62">
          <cell r="L62">
            <v>2</v>
          </cell>
        </row>
        <row r="66">
          <cell r="L66">
            <v>0</v>
          </cell>
        </row>
        <row r="70">
          <cell r="L70">
            <v>0</v>
          </cell>
        </row>
        <row r="74">
          <cell r="L74">
            <v>0</v>
          </cell>
        </row>
        <row r="78">
          <cell r="L78">
            <v>0</v>
          </cell>
        </row>
        <row r="82">
          <cell r="L82">
            <v>0</v>
          </cell>
        </row>
        <row r="86">
          <cell r="L86">
            <v>0</v>
          </cell>
        </row>
        <row r="90">
          <cell r="L90">
            <v>1</v>
          </cell>
        </row>
        <row r="94">
          <cell r="L94">
            <v>0</v>
          </cell>
        </row>
        <row r="95">
          <cell r="L95">
            <v>0</v>
          </cell>
        </row>
        <row r="96">
          <cell r="L96" t="str">
            <v/>
          </cell>
        </row>
        <row r="97">
          <cell r="L97">
            <v>1</v>
          </cell>
        </row>
        <row r="98">
          <cell r="L98">
            <v>1</v>
          </cell>
        </row>
        <row r="102">
          <cell r="L102">
            <v>1</v>
          </cell>
        </row>
        <row r="106">
          <cell r="L106">
            <v>1</v>
          </cell>
        </row>
        <row r="110">
          <cell r="L110">
            <v>0</v>
          </cell>
        </row>
        <row r="111">
          <cell r="L111">
            <v>0</v>
          </cell>
        </row>
        <row r="112">
          <cell r="L112">
            <v>0</v>
          </cell>
        </row>
        <row r="113">
          <cell r="L113">
            <v>1</v>
          </cell>
        </row>
        <row r="114">
          <cell r="L114">
            <v>0</v>
          </cell>
        </row>
        <row r="115">
          <cell r="L115">
            <v>0</v>
          </cell>
        </row>
        <row r="116">
          <cell r="L116">
            <v>0</v>
          </cell>
        </row>
        <row r="117">
          <cell r="L117">
            <v>0</v>
          </cell>
        </row>
        <row r="118">
          <cell r="L118">
            <v>1</v>
          </cell>
        </row>
        <row r="122">
          <cell r="L122">
            <v>0</v>
          </cell>
        </row>
        <row r="126">
          <cell r="L126" t="str">
            <v/>
          </cell>
        </row>
        <row r="138">
          <cell r="L138">
            <v>2</v>
          </cell>
        </row>
      </sheetData>
      <sheetData sheetId="14"/>
      <sheetData sheetId="15"/>
      <sheetData sheetId="16"/>
      <sheetData sheetId="1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F6172-9CDB-477F-90BE-266CE62DFF6C}">
  <dimension ref="B1:I348"/>
  <sheetViews>
    <sheetView topLeftCell="B150" workbookViewId="0">
      <selection activeCell="C90" sqref="C90:F90"/>
    </sheetView>
  </sheetViews>
  <sheetFormatPr defaultColWidth="9.08984375" defaultRowHeight="13.5" x14ac:dyDescent="0.35"/>
  <cols>
    <col min="1" max="1" width="3.08984375" style="1" customWidth="1"/>
    <col min="2" max="2" width="68.453125" style="7" customWidth="1"/>
    <col min="3" max="3" width="46.08984375" style="8" customWidth="1"/>
    <col min="4" max="5" width="46.08984375" style="8" hidden="1" customWidth="1"/>
    <col min="6" max="6" width="72.6328125" style="1" customWidth="1"/>
    <col min="7" max="7" width="14.81640625" style="1" customWidth="1"/>
    <col min="8" max="8" width="25.453125" style="1" customWidth="1"/>
    <col min="9" max="16384" width="9.08984375" style="1"/>
  </cols>
  <sheetData>
    <row r="1" spans="2:8" ht="15" customHeight="1" x14ac:dyDescent="0.35">
      <c r="B1" s="207" t="s">
        <v>0</v>
      </c>
      <c r="C1" s="207"/>
      <c r="D1" s="207"/>
      <c r="E1" s="208"/>
      <c r="F1" s="208"/>
    </row>
    <row r="2" spans="2:8" ht="50" customHeight="1" x14ac:dyDescent="0.35">
      <c r="B2" s="207"/>
      <c r="C2" s="207"/>
      <c r="D2" s="207"/>
      <c r="E2" s="208"/>
      <c r="F2" s="208"/>
    </row>
    <row r="3" spans="2:8" ht="14.5" x14ac:dyDescent="0.35">
      <c r="B3" s="207"/>
      <c r="C3" s="207"/>
      <c r="D3" s="207"/>
      <c r="E3" s="208"/>
      <c r="F3" s="208"/>
      <c r="H3" s="2" t="s">
        <v>1</v>
      </c>
    </row>
    <row r="4" spans="2:8" ht="15" customHeight="1" thickBot="1" x14ac:dyDescent="0.4">
      <c r="B4" s="207"/>
      <c r="C4" s="207"/>
      <c r="D4" s="207"/>
      <c r="E4" s="208"/>
      <c r="F4" s="208"/>
      <c r="H4" s="3" t="s">
        <v>2</v>
      </c>
    </row>
    <row r="5" spans="2:8" ht="15" thickBot="1" x14ac:dyDescent="0.4">
      <c r="B5" s="209" t="s">
        <v>3</v>
      </c>
      <c r="C5" s="210"/>
      <c r="D5" s="210"/>
      <c r="E5" s="210"/>
      <c r="F5" s="211"/>
      <c r="H5" s="4" t="s">
        <v>4</v>
      </c>
    </row>
    <row r="6" spans="2:8" ht="15" thickBot="1" x14ac:dyDescent="0.4">
      <c r="B6" s="212" t="s">
        <v>5</v>
      </c>
      <c r="C6" s="213"/>
      <c r="D6" s="213"/>
      <c r="E6" s="213"/>
      <c r="F6" s="214"/>
    </row>
    <row r="7" spans="2:8" ht="167" customHeight="1" thickBot="1" x14ac:dyDescent="0.4">
      <c r="B7" s="215" t="s">
        <v>6</v>
      </c>
      <c r="C7" s="216"/>
      <c r="D7" s="216"/>
      <c r="E7" s="216"/>
      <c r="F7" s="217"/>
      <c r="G7" s="5"/>
    </row>
    <row r="8" spans="2:8" s="6" customFormat="1" ht="23.5" thickBot="1" x14ac:dyDescent="0.4">
      <c r="B8" s="218" t="s">
        <v>7</v>
      </c>
      <c r="C8" s="219"/>
      <c r="D8" s="219"/>
      <c r="E8" s="219"/>
      <c r="F8" s="220"/>
    </row>
    <row r="9" spans="2:8" ht="14" thickBot="1" x14ac:dyDescent="0.4"/>
    <row r="10" spans="2:8" ht="30" customHeight="1" x14ac:dyDescent="0.35">
      <c r="B10" s="221" t="s">
        <v>8</v>
      </c>
      <c r="C10" s="222"/>
      <c r="D10" s="222"/>
      <c r="E10" s="222"/>
      <c r="F10" s="223"/>
    </row>
    <row r="11" spans="2:8" ht="14.5" x14ac:dyDescent="0.35">
      <c r="B11" s="224" t="s">
        <v>9</v>
      </c>
      <c r="C11" s="225" t="s">
        <v>10</v>
      </c>
      <c r="D11" s="226"/>
      <c r="E11" s="227"/>
      <c r="F11" s="228" t="s">
        <v>11</v>
      </c>
    </row>
    <row r="12" spans="2:8" ht="12.75" customHeight="1" x14ac:dyDescent="0.35">
      <c r="B12" s="224"/>
      <c r="C12" s="9" t="s">
        <v>12</v>
      </c>
      <c r="D12" s="9" t="s">
        <v>13</v>
      </c>
      <c r="E12" s="9" t="s">
        <v>14</v>
      </c>
      <c r="F12" s="229"/>
    </row>
    <row r="13" spans="2:8" ht="43.5" x14ac:dyDescent="0.35">
      <c r="B13" s="10" t="s">
        <v>15</v>
      </c>
      <c r="C13" s="11" t="s">
        <v>16</v>
      </c>
      <c r="D13" s="12"/>
      <c r="E13" s="12"/>
      <c r="F13" s="13"/>
    </row>
    <row r="14" spans="2:8" ht="14.5" x14ac:dyDescent="0.35">
      <c r="B14" s="10" t="s">
        <v>17</v>
      </c>
      <c r="C14" s="14" t="s">
        <v>18</v>
      </c>
      <c r="D14" s="15"/>
      <c r="E14" s="15"/>
      <c r="F14" s="13" t="s">
        <v>19</v>
      </c>
    </row>
    <row r="15" spans="2:8" ht="14.5" x14ac:dyDescent="0.35">
      <c r="B15" s="10" t="s">
        <v>20</v>
      </c>
      <c r="C15" s="16" t="str">
        <f>+IF([1]INICIO!P21="","",[1]INICIO!P21)</f>
        <v>PNR Miraflores y Picachos</v>
      </c>
      <c r="D15" s="16" t="str">
        <f>+IF([1]INICIO!P21="","",[1]INICIO!P21)</f>
        <v>PNR Miraflores y Picachos</v>
      </c>
      <c r="E15" s="16" t="str">
        <f>+IF([1]INICIO!P21="","",[1]INICIO!P21)</f>
        <v>PNR Miraflores y Picachos</v>
      </c>
      <c r="F15" s="13"/>
      <c r="G15" s="17"/>
    </row>
    <row r="16" spans="2:8" ht="29" x14ac:dyDescent="0.35">
      <c r="B16" s="18" t="s">
        <v>21</v>
      </c>
      <c r="C16" s="19">
        <v>555697776</v>
      </c>
      <c r="D16" s="12"/>
      <c r="E16" s="12"/>
      <c r="F16" s="13"/>
      <c r="G16" s="20"/>
    </row>
    <row r="17" spans="2:7" ht="14.5" x14ac:dyDescent="0.35">
      <c r="B17" s="10" t="s">
        <v>22</v>
      </c>
      <c r="C17" s="19" t="s">
        <v>23</v>
      </c>
      <c r="D17" s="12"/>
      <c r="E17" s="12"/>
      <c r="F17" s="13"/>
      <c r="G17" s="17"/>
    </row>
    <row r="18" spans="2:7" ht="14.5" x14ac:dyDescent="0.35">
      <c r="B18" s="10" t="s">
        <v>24</v>
      </c>
      <c r="C18" s="19" t="s">
        <v>25</v>
      </c>
      <c r="D18" s="12"/>
      <c r="E18" s="12"/>
      <c r="F18" s="13"/>
      <c r="G18" s="17"/>
    </row>
    <row r="19" spans="2:7" ht="14.5" x14ac:dyDescent="0.35">
      <c r="B19" s="10" t="s">
        <v>26</v>
      </c>
      <c r="C19" s="19" t="s">
        <v>27</v>
      </c>
      <c r="D19" s="12"/>
      <c r="E19" s="12"/>
      <c r="F19" s="13"/>
      <c r="G19" s="17"/>
    </row>
    <row r="20" spans="2:7" ht="58" x14ac:dyDescent="0.35">
      <c r="B20" s="10" t="s">
        <v>28</v>
      </c>
      <c r="C20" s="19">
        <v>1</v>
      </c>
      <c r="D20" s="12"/>
      <c r="E20" s="12"/>
      <c r="F20" s="21" t="s">
        <v>29</v>
      </c>
      <c r="G20" s="17"/>
    </row>
    <row r="21" spans="2:7" ht="14.5" x14ac:dyDescent="0.35">
      <c r="B21" s="10" t="s">
        <v>30</v>
      </c>
      <c r="C21" s="22" t="str">
        <f>+IF('[1]Información General'!F7="","",'[1]Información General'!F7)</f>
        <v>CORPOAMAZONIA</v>
      </c>
      <c r="D21" s="23" t="str">
        <f>+IF('[1]Información General'!F7="","",'[1]Información General'!F7)</f>
        <v>CORPOAMAZONIA</v>
      </c>
      <c r="E21" s="23" t="str">
        <f>+IF('[1]Información General'!F7="","",'[1]Información General'!F7)</f>
        <v>CORPOAMAZONIA</v>
      </c>
      <c r="F21" s="13"/>
    </row>
    <row r="22" spans="2:7" ht="14.5" x14ac:dyDescent="0.35">
      <c r="B22" s="10" t="s">
        <v>31</v>
      </c>
      <c r="C22" s="22">
        <f>+IF('[1]Información General'!F9="","",'[1]Información General'!F9)</f>
        <v>106554</v>
      </c>
      <c r="D22" s="23">
        <f>+IF('[1]Información General'!F9="","",'[1]Información General'!F9)</f>
        <v>106554</v>
      </c>
      <c r="E22" s="23">
        <f>+IF('[1]Información General'!F9="","",'[1]Información General'!F9)</f>
        <v>106554</v>
      </c>
      <c r="F22" s="13"/>
    </row>
    <row r="23" spans="2:7" ht="14.5" x14ac:dyDescent="0.35">
      <c r="B23" s="10" t="s">
        <v>32</v>
      </c>
      <c r="C23" s="22" t="str">
        <f>+IF('[1]Información General'!F43="","",'[1]Información General'!F43)</f>
        <v>Si</v>
      </c>
      <c r="D23" s="23" t="str">
        <f>+IF('[1]Información General'!F43="","",'[1]Información General'!F43)</f>
        <v>Si</v>
      </c>
      <c r="E23" s="23" t="str">
        <f>+IF('[1]Información General'!F43="","",'[1]Información General'!F43)</f>
        <v>Si</v>
      </c>
      <c r="F23" s="13"/>
    </row>
    <row r="24" spans="2:7" ht="14.5" x14ac:dyDescent="0.35">
      <c r="B24" s="10" t="s">
        <v>33</v>
      </c>
      <c r="C24" s="22" t="e">
        <f>+IF('[1]Información General'!#REF!="","",'[1]Información General'!#REF!)</f>
        <v>#REF!</v>
      </c>
      <c r="D24" s="23" t="e">
        <f>+IF('[1]Información General'!#REF!="","",'[1]Información General'!#REF!)</f>
        <v>#REF!</v>
      </c>
      <c r="E24" s="23" t="e">
        <f>+IF('[1]Información General'!#REF!="","",'[1]Información General'!#REF!)</f>
        <v>#REF!</v>
      </c>
      <c r="F24" s="13"/>
    </row>
    <row r="25" spans="2:7" ht="14.5" x14ac:dyDescent="0.35">
      <c r="B25" s="24" t="s">
        <v>34</v>
      </c>
      <c r="C25" s="19"/>
      <c r="D25" s="12"/>
      <c r="E25" s="12"/>
      <c r="F25" s="13"/>
    </row>
    <row r="26" spans="2:7" ht="29" x14ac:dyDescent="0.35">
      <c r="B26" s="10" t="s">
        <v>35</v>
      </c>
      <c r="C26" s="19"/>
      <c r="D26" s="12"/>
      <c r="E26" s="12"/>
      <c r="F26" s="13"/>
    </row>
    <row r="27" spans="2:7" ht="87" x14ac:dyDescent="0.35">
      <c r="B27" s="10" t="s">
        <v>36</v>
      </c>
      <c r="C27" s="11" t="s">
        <v>37</v>
      </c>
      <c r="D27" s="12"/>
      <c r="E27" s="12"/>
      <c r="F27" s="13"/>
    </row>
    <row r="28" spans="2:7" ht="14.5" x14ac:dyDescent="0.35">
      <c r="B28" s="10" t="s">
        <v>38</v>
      </c>
      <c r="C28" s="19"/>
      <c r="D28" s="12"/>
      <c r="E28" s="12"/>
      <c r="F28" s="13"/>
    </row>
    <row r="29" spans="2:7" ht="72.5" x14ac:dyDescent="0.35">
      <c r="B29" s="10" t="s">
        <v>39</v>
      </c>
      <c r="C29" s="11" t="s">
        <v>40</v>
      </c>
      <c r="D29" s="12"/>
      <c r="E29" s="12"/>
      <c r="F29" s="13"/>
    </row>
    <row r="30" spans="2:7" ht="14.5" x14ac:dyDescent="0.35">
      <c r="B30" s="10" t="s">
        <v>41</v>
      </c>
      <c r="C30" s="19" t="s">
        <v>42</v>
      </c>
      <c r="D30" s="12"/>
      <c r="E30" s="12"/>
      <c r="F30" s="13"/>
    </row>
    <row r="31" spans="2:7" ht="14.5" x14ac:dyDescent="0.35">
      <c r="B31" s="10" t="s">
        <v>43</v>
      </c>
      <c r="C31" s="19">
        <v>2</v>
      </c>
      <c r="D31" s="12"/>
      <c r="E31" s="12"/>
      <c r="F31" s="13"/>
    </row>
    <row r="32" spans="2:7" ht="108" customHeight="1" thickBot="1" x14ac:dyDescent="0.4">
      <c r="B32" s="25" t="s">
        <v>44</v>
      </c>
      <c r="C32" s="26">
        <v>2</v>
      </c>
      <c r="D32" s="27"/>
      <c r="E32" s="27"/>
      <c r="F32" s="28" t="s">
        <v>45</v>
      </c>
      <c r="G32" s="29"/>
    </row>
    <row r="33" spans="2:7" x14ac:dyDescent="0.35">
      <c r="F33" s="1" t="s">
        <v>46</v>
      </c>
    </row>
    <row r="35" spans="2:7" ht="14" thickBot="1" x14ac:dyDescent="0.4"/>
    <row r="36" spans="2:7" s="7" customFormat="1" ht="30" customHeight="1" x14ac:dyDescent="0.35">
      <c r="B36" s="230" t="s">
        <v>47</v>
      </c>
      <c r="C36" s="231"/>
      <c r="D36" s="231"/>
      <c r="E36" s="231"/>
      <c r="F36" s="232"/>
    </row>
    <row r="37" spans="2:7" ht="133" customHeight="1" x14ac:dyDescent="0.35">
      <c r="B37" s="233" t="s">
        <v>48</v>
      </c>
      <c r="C37" s="234"/>
      <c r="D37" s="234"/>
      <c r="E37" s="234"/>
      <c r="F37" s="235"/>
    </row>
    <row r="38" spans="2:7" ht="14.5" x14ac:dyDescent="0.35">
      <c r="B38" s="30" t="s">
        <v>49</v>
      </c>
      <c r="C38" s="9" t="s">
        <v>12</v>
      </c>
      <c r="D38" s="9" t="s">
        <v>13</v>
      </c>
      <c r="E38" s="9" t="s">
        <v>14</v>
      </c>
      <c r="F38" s="31" t="s">
        <v>50</v>
      </c>
    </row>
    <row r="39" spans="2:7" ht="155" customHeight="1" x14ac:dyDescent="0.35">
      <c r="B39" s="32" t="s">
        <v>51</v>
      </c>
      <c r="C39" s="33" t="s">
        <v>52</v>
      </c>
      <c r="D39" s="33"/>
      <c r="E39" s="33"/>
      <c r="F39" s="34"/>
    </row>
    <row r="40" spans="2:7" ht="65" customHeight="1" x14ac:dyDescent="0.35">
      <c r="B40" s="35" t="s">
        <v>53</v>
      </c>
      <c r="C40" s="36">
        <v>0</v>
      </c>
      <c r="D40" s="36"/>
      <c r="E40" s="36"/>
      <c r="F40" s="37" t="s">
        <v>54</v>
      </c>
    </row>
    <row r="41" spans="2:7" ht="65" customHeight="1" x14ac:dyDescent="0.35">
      <c r="B41" s="35" t="s">
        <v>55</v>
      </c>
      <c r="C41" s="36">
        <v>0</v>
      </c>
      <c r="D41" s="36"/>
      <c r="E41" s="36"/>
      <c r="F41" s="37" t="s">
        <v>54</v>
      </c>
    </row>
    <row r="42" spans="2:7" ht="65" customHeight="1" x14ac:dyDescent="0.35">
      <c r="B42" s="35" t="s">
        <v>56</v>
      </c>
      <c r="C42" s="36"/>
      <c r="D42" s="36"/>
      <c r="E42" s="36"/>
      <c r="F42" s="37"/>
    </row>
    <row r="43" spans="2:7" ht="65" customHeight="1" x14ac:dyDescent="0.35">
      <c r="B43" s="35" t="s">
        <v>57</v>
      </c>
      <c r="C43" s="36"/>
      <c r="D43" s="36"/>
      <c r="E43" s="36"/>
      <c r="F43" s="37"/>
    </row>
    <row r="44" spans="2:7" ht="65" customHeight="1" thickBot="1" x14ac:dyDescent="0.4">
      <c r="B44" s="38" t="s">
        <v>58</v>
      </c>
      <c r="C44" s="39"/>
      <c r="D44" s="39"/>
      <c r="E44" s="39"/>
      <c r="F44" s="40"/>
    </row>
    <row r="47" spans="2:7" ht="14" thickBot="1" x14ac:dyDescent="0.4"/>
    <row r="48" spans="2:7" ht="30" customHeight="1" x14ac:dyDescent="0.35">
      <c r="B48" s="204" t="s">
        <v>59</v>
      </c>
      <c r="C48" s="205"/>
      <c r="D48" s="205"/>
      <c r="E48" s="205"/>
      <c r="F48" s="206"/>
      <c r="G48" s="41"/>
    </row>
    <row r="49" spans="2:7" ht="36.75" customHeight="1" x14ac:dyDescent="0.35">
      <c r="B49" s="194" t="s">
        <v>60</v>
      </c>
      <c r="C49" s="195"/>
      <c r="D49" s="196"/>
      <c r="E49" s="196"/>
      <c r="F49" s="197"/>
    </row>
    <row r="50" spans="2:7" x14ac:dyDescent="0.35">
      <c r="B50" s="42" t="s">
        <v>9</v>
      </c>
      <c r="C50" s="198" t="s">
        <v>61</v>
      </c>
      <c r="D50" s="199"/>
      <c r="E50" s="200"/>
      <c r="F50" s="43" t="s">
        <v>50</v>
      </c>
      <c r="G50" s="44"/>
    </row>
    <row r="51" spans="2:7" x14ac:dyDescent="0.35">
      <c r="B51" s="45" t="s">
        <v>62</v>
      </c>
      <c r="C51" s="201" t="s">
        <v>63</v>
      </c>
      <c r="D51" s="201"/>
      <c r="E51" s="201"/>
      <c r="F51" s="46"/>
      <c r="G51" s="44"/>
    </row>
    <row r="52" spans="2:7" x14ac:dyDescent="0.35">
      <c r="B52" s="47" t="s">
        <v>64</v>
      </c>
      <c r="C52" s="202" t="s">
        <v>65</v>
      </c>
      <c r="D52" s="202"/>
      <c r="E52" s="202"/>
      <c r="F52" s="46"/>
    </row>
    <row r="53" spans="2:7" ht="47" customHeight="1" x14ac:dyDescent="0.35">
      <c r="B53" s="47" t="s">
        <v>66</v>
      </c>
      <c r="C53" s="202" t="s">
        <v>67</v>
      </c>
      <c r="D53" s="202"/>
      <c r="E53" s="202"/>
      <c r="F53" s="46"/>
    </row>
    <row r="54" spans="2:7" ht="26.25" customHeight="1" x14ac:dyDescent="0.35">
      <c r="B54" s="47" t="s">
        <v>68</v>
      </c>
      <c r="C54" s="202" t="s">
        <v>69</v>
      </c>
      <c r="D54" s="202"/>
      <c r="E54" s="202"/>
      <c r="F54" s="46"/>
    </row>
    <row r="55" spans="2:7" ht="12.75" customHeight="1" x14ac:dyDescent="0.35">
      <c r="B55" s="47" t="s">
        <v>70</v>
      </c>
      <c r="C55" s="202" t="s">
        <v>71</v>
      </c>
      <c r="D55" s="202"/>
      <c r="E55" s="202"/>
      <c r="F55" s="46"/>
    </row>
    <row r="56" spans="2:7" ht="13.5" customHeight="1" thickBot="1" x14ac:dyDescent="0.4">
      <c r="B56" s="48" t="s">
        <v>72</v>
      </c>
      <c r="C56" s="203" t="s">
        <v>73</v>
      </c>
      <c r="D56" s="203"/>
      <c r="E56" s="203"/>
      <c r="F56" s="49"/>
    </row>
    <row r="57" spans="2:7" x14ac:dyDescent="0.35">
      <c r="B57" s="50" t="s">
        <v>74</v>
      </c>
      <c r="C57" s="190" t="s">
        <v>75</v>
      </c>
      <c r="D57" s="190"/>
      <c r="E57" s="190"/>
      <c r="F57" s="51"/>
    </row>
    <row r="58" spans="2:7" x14ac:dyDescent="0.35">
      <c r="B58" s="52" t="s">
        <v>64</v>
      </c>
      <c r="C58" s="188" t="s">
        <v>76</v>
      </c>
      <c r="D58" s="188"/>
      <c r="E58" s="188"/>
      <c r="F58" s="53"/>
    </row>
    <row r="59" spans="2:7" x14ac:dyDescent="0.35">
      <c r="B59" s="52" t="s">
        <v>66</v>
      </c>
      <c r="C59" s="188" t="s">
        <v>77</v>
      </c>
      <c r="D59" s="188"/>
      <c r="E59" s="188"/>
      <c r="F59" s="53"/>
    </row>
    <row r="60" spans="2:7" x14ac:dyDescent="0.35">
      <c r="B60" s="52" t="s">
        <v>68</v>
      </c>
      <c r="C60" s="188" t="s">
        <v>78</v>
      </c>
      <c r="D60" s="188"/>
      <c r="E60" s="188"/>
      <c r="F60" s="53"/>
    </row>
    <row r="61" spans="2:7" x14ac:dyDescent="0.35">
      <c r="B61" s="52" t="s">
        <v>70</v>
      </c>
      <c r="C61" s="188"/>
      <c r="D61" s="188"/>
      <c r="E61" s="188"/>
      <c r="F61" s="53"/>
    </row>
    <row r="62" spans="2:7" ht="14" thickBot="1" x14ac:dyDescent="0.4">
      <c r="B62" s="54" t="s">
        <v>72</v>
      </c>
      <c r="C62" s="189"/>
      <c r="D62" s="189"/>
      <c r="E62" s="189"/>
      <c r="F62" s="55"/>
    </row>
    <row r="63" spans="2:7" x14ac:dyDescent="0.35">
      <c r="B63" s="50" t="s">
        <v>79</v>
      </c>
      <c r="C63" s="190" t="s">
        <v>80</v>
      </c>
      <c r="D63" s="190"/>
      <c r="E63" s="190"/>
      <c r="F63" s="51"/>
    </row>
    <row r="64" spans="2:7" x14ac:dyDescent="0.35">
      <c r="B64" s="52" t="s">
        <v>64</v>
      </c>
      <c r="C64" s="188"/>
      <c r="D64" s="188"/>
      <c r="E64" s="188"/>
      <c r="F64" s="53"/>
    </row>
    <row r="65" spans="2:7" x14ac:dyDescent="0.35">
      <c r="B65" s="52" t="s">
        <v>66</v>
      </c>
      <c r="C65" s="188"/>
      <c r="D65" s="188"/>
      <c r="E65" s="188"/>
      <c r="F65" s="53"/>
    </row>
    <row r="66" spans="2:7" x14ac:dyDescent="0.35">
      <c r="B66" s="52" t="s">
        <v>68</v>
      </c>
      <c r="C66" s="188"/>
      <c r="D66" s="188"/>
      <c r="E66" s="188"/>
      <c r="F66" s="53"/>
    </row>
    <row r="67" spans="2:7" x14ac:dyDescent="0.35">
      <c r="B67" s="52" t="s">
        <v>70</v>
      </c>
      <c r="C67" s="188"/>
      <c r="D67" s="188"/>
      <c r="E67" s="188"/>
      <c r="F67" s="53"/>
    </row>
    <row r="68" spans="2:7" ht="14" thickBot="1" x14ac:dyDescent="0.4">
      <c r="B68" s="54" t="s">
        <v>72</v>
      </c>
      <c r="C68" s="189"/>
      <c r="D68" s="189"/>
      <c r="E68" s="189"/>
      <c r="F68" s="55"/>
    </row>
    <row r="71" spans="2:7" ht="14" thickBot="1" x14ac:dyDescent="0.4"/>
    <row r="72" spans="2:7" ht="30" customHeight="1" x14ac:dyDescent="0.35">
      <c r="B72" s="56" t="s">
        <v>81</v>
      </c>
      <c r="C72" s="57"/>
      <c r="D72" s="57"/>
      <c r="E72" s="57"/>
      <c r="F72" s="58"/>
      <c r="G72" s="44"/>
    </row>
    <row r="73" spans="2:7" ht="28.5" customHeight="1" x14ac:dyDescent="0.35">
      <c r="B73" s="191" t="s">
        <v>82</v>
      </c>
      <c r="C73" s="192"/>
      <c r="D73" s="192"/>
      <c r="E73" s="192"/>
      <c r="F73" s="193"/>
      <c r="G73" s="44"/>
    </row>
    <row r="74" spans="2:7" ht="14.5" x14ac:dyDescent="0.35">
      <c r="B74" s="59" t="s">
        <v>9</v>
      </c>
      <c r="C74" s="60" t="s">
        <v>83</v>
      </c>
      <c r="D74" s="60" t="s">
        <v>13</v>
      </c>
      <c r="E74" s="60" t="s">
        <v>14</v>
      </c>
      <c r="F74" s="61" t="s">
        <v>84</v>
      </c>
      <c r="G74" s="44"/>
    </row>
    <row r="75" spans="2:7" ht="116" x14ac:dyDescent="0.35">
      <c r="B75" s="10" t="s">
        <v>85</v>
      </c>
      <c r="C75" s="62">
        <f>+IF('[1]Homologación METT - GEF 7'!L5="","",'[1]Homologación METT - GEF 7'!L5)</f>
        <v>3</v>
      </c>
      <c r="D75" s="63"/>
      <c r="E75" s="63"/>
      <c r="F75" s="64" t="s">
        <v>86</v>
      </c>
      <c r="G75" s="44"/>
    </row>
    <row r="76" spans="2:7" ht="96" customHeight="1" x14ac:dyDescent="0.35">
      <c r="B76" s="10" t="s">
        <v>87</v>
      </c>
      <c r="C76" s="182" t="str">
        <f>+'[1]Homologación METT - GEF 7'!G5</f>
        <v>Las áreas que hacen parte del Sistema Nacional de Áreas Protegidas - SINAP están legalmente constituidas, por lo que éstas áreas se encuentran en un nivel 3.</v>
      </c>
      <c r="D76" s="183"/>
      <c r="E76" s="183"/>
      <c r="F76" s="184"/>
    </row>
    <row r="77" spans="2:7" ht="116" x14ac:dyDescent="0.35">
      <c r="B77" s="10" t="s">
        <v>88</v>
      </c>
      <c r="C77" s="62">
        <f>+IF('[1]Homologación METT - GEF 7'!L9="","",'[1]Homologación METT - GEF 7'!L9)</f>
        <v>1</v>
      </c>
      <c r="D77" s="63"/>
      <c r="E77" s="63"/>
      <c r="F77" s="64" t="s">
        <v>89</v>
      </c>
    </row>
    <row r="78" spans="2:7" ht="96" customHeight="1" x14ac:dyDescent="0.35">
      <c r="B78" s="10" t="s">
        <v>87</v>
      </c>
      <c r="C78" s="182" t="str">
        <f>+IF('[1]Resumen '!E21="","",'[1]Resumen '!E21)</f>
        <v>El PNR Miraflores Picachos cuenta con la zonificación en el documento  técnico propuesta del Plan de Manejo pero aun no se encuentra adoptado y por tal motivo, no existe información concreta del cumplimiento de lo permitido en este tipo de zonas.</v>
      </c>
      <c r="D78" s="183"/>
      <c r="E78" s="183"/>
      <c r="F78" s="184"/>
    </row>
    <row r="79" spans="2:7" ht="130.5" x14ac:dyDescent="0.35">
      <c r="B79" s="10" t="s">
        <v>90</v>
      </c>
      <c r="C79" s="62">
        <f>+IF('[1]Homologación METT - GEF 7'!L13="","",'[1]Homologación METT - GEF 7'!L13)</f>
        <v>2</v>
      </c>
      <c r="D79" s="63"/>
      <c r="E79" s="63"/>
      <c r="F79" s="64" t="s">
        <v>91</v>
      </c>
    </row>
    <row r="80" spans="2:7" ht="96" customHeight="1" x14ac:dyDescent="0.35">
      <c r="B80" s="10" t="s">
        <v>87</v>
      </c>
      <c r="C80" s="182" t="str">
        <f>+IF('[1]Resumen '!E35="","",'[1]Resumen '!E35)</f>
        <v>En el marco de la formulación del Plan de Manejo del PNR Miraflores y Picachos durante el año 2022 y primer semestre de 2023, la Universidad de la Amazonia, consultor de CORPOAMAZONIA, contaba con personal suficiente para realizar este proceso. En el segundo semestre de 2023, cuando se inició el proceso de implementación del Plan de Manejo, se contaba con un (1) profesional líder del PNR Miraflores Picachos, dos (2) profesionales de CORPOAMAZONIA con los conocimientos necesarios para desarrollar la gestión del área y tres (3) facilitadores locales con los conocimientos técnicos muy básicos para la gestión del área lo que hace que el talento humano se viera superado para la gestión de las 106.554 ha del AP. En total, se tuvo una disponibilidad de seis (6) personas, quienes adelantaron las actividades relacionadas con el inicio de la implementación del Plan de Manejo, siendo estas suficientes.</v>
      </c>
      <c r="D80" s="183"/>
      <c r="E80" s="183"/>
      <c r="F80" s="184"/>
    </row>
    <row r="81" spans="2:7" ht="101.5" x14ac:dyDescent="0.35">
      <c r="B81" s="10" t="s">
        <v>92</v>
      </c>
      <c r="C81" s="62" t="str">
        <f>+IF('[1]Homologación METT - GEF 7'!L17="","",'[1]Homologación METT - GEF 7'!L17)</f>
        <v>1</v>
      </c>
      <c r="D81" s="63"/>
      <c r="E81" s="63"/>
      <c r="F81" s="64" t="s">
        <v>93</v>
      </c>
    </row>
    <row r="82" spans="2:7" ht="96" customHeight="1" x14ac:dyDescent="0.35">
      <c r="B82" s="10" t="s">
        <v>87</v>
      </c>
      <c r="C82" s="182" t="str">
        <f>+IF('[1]Resumen '!E6="","",'[1]Resumen '!E6)</f>
        <v xml:space="preserve">
Los resultados del análisis de integridad ecológica indican que el área presenta un alto estado de integridad, acorde de un 99,9 % a la disposición espacial de la cobertura, relieve y composición estructural del paisaje, con altos niveles de continuidad espacial, conectividad y nulos niveles de transformación. </v>
      </c>
      <c r="D82" s="183"/>
      <c r="E82" s="183"/>
      <c r="F82" s="184"/>
    </row>
    <row r="83" spans="2:7" ht="188.5" x14ac:dyDescent="0.35">
      <c r="B83" s="10" t="s">
        <v>94</v>
      </c>
      <c r="C83" s="62">
        <f>+IF('[1]Homologación METT - GEF 7'!L21="","",'[1]Homologación METT - GEF 7'!L21)</f>
        <v>3</v>
      </c>
      <c r="D83" s="63"/>
      <c r="E83" s="63"/>
      <c r="F83" s="64" t="s">
        <v>95</v>
      </c>
    </row>
    <row r="84" spans="2:7" ht="97" customHeight="1" x14ac:dyDescent="0.35">
      <c r="B84" s="10" t="s">
        <v>87</v>
      </c>
      <c r="C84" s="182" t="str">
        <f>+IF('[1]Resumen '!E16="","",'[1]Resumen '!E16)</f>
        <v>a) Usos de preservación: Comprenden todas aquellas actividades de protección, regulación, ordenamiento y control y vigilancia, dirigidas al mantenimiento de los atributos, composición, estructura y función de la biodiversidad, evitando al máximo la intervención humana y sus efectos.
b) Usos de restauración: Comprenden todas las actividades de recuperación y rehabilitación de ecosistemas; manejo, repoblación, reintroducción o trasplante de especies y enriquecimiento y manejo de hábitats, dirigidas a recuperar los atributos de la biodiversidad.
c) Usos de Conocimiento: Comprenden todas las actividades de investigación, monitoreo o educación ambiental que aumentan la información, el conocimiento, el intercambio de saberes, la sensibilidad y conocimiento frente a temas ambientales y la comprensión de los valores y funciones naturales, sociales y culturales de la biodiversidad.
d) Uso de disfrute: comprende todas las actividades de recreación y ecoturismo, incluyendo la construcción adecuación o mantenimiento de la infraestructura necesaria para su desarrollo, que no altere los atributos de la biodiversidad previstos para cada categoría.</v>
      </c>
      <c r="D84" s="183"/>
      <c r="E84" s="183"/>
      <c r="F84" s="184"/>
    </row>
    <row r="85" spans="2:7" ht="133" customHeight="1" x14ac:dyDescent="0.35">
      <c r="B85" s="10" t="s">
        <v>96</v>
      </c>
      <c r="C85" s="62">
        <f>+IF('[1]Homologación METT - GEF 7'!L25="","",'[1]Homologación METT - GEF 7'!L25)</f>
        <v>1</v>
      </c>
      <c r="D85" s="63"/>
      <c r="E85" s="63"/>
      <c r="F85" s="64" t="s">
        <v>97</v>
      </c>
    </row>
    <row r="86" spans="2:7" ht="96" customHeight="1" x14ac:dyDescent="0.35">
      <c r="B86" s="10" t="s">
        <v>87</v>
      </c>
      <c r="C86" s="182" t="str">
        <f>+IF('[1]Resumen '!E17="","",'[1]Resumen '!E17)</f>
        <v>Existen dudas en algunos puntos: límites con el municipio de La Montañita; área de la ZRC El Pato-Balsillas con posible traslape ante la eventualidad de una ampliación en trámite.</v>
      </c>
      <c r="D86" s="183"/>
      <c r="E86" s="183"/>
      <c r="F86" s="184"/>
    </row>
    <row r="87" spans="2:7" ht="87" x14ac:dyDescent="0.35">
      <c r="B87" s="10" t="s">
        <v>98</v>
      </c>
      <c r="C87" s="62" t="str">
        <f>+IF('[1]Homologación METT - GEF 7'!L29="","",'[1]Homologación METT - GEF 7'!L29)</f>
        <v/>
      </c>
      <c r="D87" s="63"/>
      <c r="E87" s="63"/>
      <c r="F87" s="64" t="s">
        <v>99</v>
      </c>
    </row>
    <row r="88" spans="2:7" ht="96" customHeight="1" x14ac:dyDescent="0.35">
      <c r="B88" s="10" t="s">
        <v>87</v>
      </c>
      <c r="C88" s="182" t="str">
        <f>+IF('[1]Resumen '!E18="","",'[1]Resumen '!E18)</f>
        <v>Se cuenta con un estudio de propuesta de Plan de Manejo del PNR Miraflores Picachos que aún no ha sido adoptada por el consejo directivo de CORPOAMAZONIA. Sin embargo, para la vigencia 2023 se avanzó con las comunidades vinculadas a la Asociación Municipal de Colonos del Pato (AMCOP), Asociación Campesina Cordillera de los municipios de La Montañita, Florencia, El Paujil y El Doncello (ACOMFLOPAD) y región de Santana Ramos para empezar su implementación y desarrollo con la firma del memorando de entendimiento de gobernanza compartida la contratación de los facilitadores locales, instalación de los mojones.</v>
      </c>
      <c r="D88" s="183"/>
      <c r="E88" s="183"/>
      <c r="F88" s="184"/>
    </row>
    <row r="89" spans="2:7" ht="29" x14ac:dyDescent="0.35">
      <c r="B89" s="10" t="s">
        <v>100</v>
      </c>
      <c r="C89" s="62">
        <v>1</v>
      </c>
      <c r="D89" s="63"/>
      <c r="E89" s="63"/>
      <c r="F89" s="64" t="s">
        <v>101</v>
      </c>
      <c r="G89" s="44"/>
    </row>
    <row r="90" spans="2:7" ht="96" customHeight="1" x14ac:dyDescent="0.35">
      <c r="B90" s="10" t="s">
        <v>87</v>
      </c>
      <c r="C90" s="182" t="str">
        <f>+CONCATENATE('[1]Resumen '!E27,"",'[1]Resumen '!E30,"",'[1]Resumen '!E32)</f>
        <v>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protegida.Desde la declaratoria del Parque Natural Regional Miraflores Picachos en el 2018 se ha venido presentando un inconveniento con el resguardo indigena de altamira donde argumentan que no se les realizo consulta previa, sin embargo segun los procedimientos de declaratoria se realizo la consulta con el ministerio del interior donde nos certifican que no existen resguardos ni traslape con ningun tipo de resguardos dentro del AP. pero si son vecinos del AP. lo cual CORPOAMAZONIA se encuentra disponible atender todas sus inquietudes y acatar las decisiones que tome el ministerio del interior sobre las presiones que se pueden estar generando por parte de la expansión agricola. No se han desarrollado acciones tendientes a la inclusión del enfoque de género</v>
      </c>
      <c r="D90" s="183"/>
      <c r="E90" s="183"/>
      <c r="F90" s="184"/>
    </row>
    <row r="91" spans="2:7" ht="29" x14ac:dyDescent="0.35">
      <c r="B91" s="10" t="s">
        <v>102</v>
      </c>
      <c r="C91" s="62">
        <f>+IF('[1]Homologación METT - GEF 7'!L36="","",'[1]Homologación METT - GEF 7'!L36)</f>
        <v>1</v>
      </c>
      <c r="D91" s="63"/>
      <c r="E91" s="63"/>
      <c r="F91" s="64" t="s">
        <v>101</v>
      </c>
      <c r="G91" s="44"/>
    </row>
    <row r="92" spans="2:7" ht="96" customHeight="1" x14ac:dyDescent="0.35">
      <c r="B92" s="10" t="s">
        <v>87</v>
      </c>
      <c r="C92" s="182" t="str">
        <f>+IF('[1]Homologación METT - GEF 6'!G36="","",'[1]Homologación METT - GEF 6'!G36)</f>
        <v>Todas las áreas protegidas del SINAP cuentan con una ruta definida para la actualización de los planes de manejo</v>
      </c>
      <c r="D92" s="183"/>
      <c r="E92" s="183"/>
      <c r="F92" s="184"/>
    </row>
    <row r="93" spans="2:7" ht="29" x14ac:dyDescent="0.35">
      <c r="B93" s="10" t="s">
        <v>103</v>
      </c>
      <c r="C93" s="62">
        <f>+IF('[1]Homologación METT - GEF 7'!L37="","",'[1]Homologación METT - GEF 7'!L37)</f>
        <v>0</v>
      </c>
      <c r="D93" s="63"/>
      <c r="E93" s="63"/>
      <c r="F93" s="64" t="s">
        <v>101</v>
      </c>
      <c r="G93" s="44"/>
    </row>
    <row r="94" spans="2:7" ht="96" customHeight="1" x14ac:dyDescent="0.35">
      <c r="B94" s="10" t="s">
        <v>87</v>
      </c>
      <c r="C94" s="182" t="str">
        <f>+IF('[1]Resumen '!E25="","",'[1]Resumen '!E25)</f>
        <v xml:space="preserve">                                                                                                                                                                                                                                                                                                        En 2021 se realizó el primer ejercicio EMAP con la participación de actores estratégicos, en 2022 y 2023 se presentó la linea de seguimiento.
Existe un documento técnico propuesta del Plan de Manejo del PNR Miraflores Picachos a 31 de dicimbre de 2022, pero al cierre del 2023 no se encuentra adoptado.   </v>
      </c>
      <c r="D94" s="183"/>
      <c r="E94" s="183"/>
      <c r="F94" s="184"/>
    </row>
    <row r="95" spans="2:7" ht="58" x14ac:dyDescent="0.35">
      <c r="B95" s="10" t="s">
        <v>104</v>
      </c>
      <c r="C95" s="62">
        <f>+IF('[1]Homologación METT - GEF 7'!L38="","",'[1]Homologación METT - GEF 7'!L38)</f>
        <v>1</v>
      </c>
      <c r="D95" s="63"/>
      <c r="E95" s="63"/>
      <c r="F95" s="64" t="s">
        <v>105</v>
      </c>
    </row>
    <row r="96" spans="2:7" ht="96" customHeight="1" x14ac:dyDescent="0.35">
      <c r="B96" s="10" t="s">
        <v>87</v>
      </c>
      <c r="C96" s="182" t="str">
        <f>+IF('[1]Resumen '!E24="","",'[1]Resumen '!E24)</f>
        <v>LS 2024: Alianzas, convenios con las comunidades campesinas, Ordenamiento social de la propiedad rural, Continuidad ecosistémica, Implementar usos sostenibles de suelo, flora y fauna, Coordinar la función Pública, y la participación social en la conservación en función con el esquema de gobernanza, Apropiación social y local a partir del conocimiento de las investigaciones realizadas.</v>
      </c>
      <c r="D96" s="183"/>
      <c r="E96" s="183"/>
      <c r="F96" s="184"/>
    </row>
    <row r="97" spans="2:6" ht="159.5" x14ac:dyDescent="0.35">
      <c r="B97" s="10" t="s">
        <v>106</v>
      </c>
      <c r="C97" s="62">
        <f>+IF('[1]Homologación METT - GEF 7'!L42="","",'[1]Homologación METT - GEF 7'!L42)</f>
        <v>0</v>
      </c>
      <c r="D97" s="63"/>
      <c r="E97" s="63"/>
      <c r="F97" s="64" t="s">
        <v>107</v>
      </c>
    </row>
    <row r="98" spans="2:6" ht="96" customHeight="1" x14ac:dyDescent="0.35">
      <c r="B98" s="10" t="s">
        <v>87</v>
      </c>
      <c r="C98" s="182" t="str">
        <f>+IF('[1]Resumen '!E23="","",'[1]Resumen '!E23)</f>
        <v>Aunque se encuenta con la línea base de información del AP e investigaciones realizadas mediante convenios con universidades, no se cuenta con un sistema de información disponible al público por el momento.</v>
      </c>
      <c r="D98" s="183"/>
      <c r="E98" s="183"/>
      <c r="F98" s="184"/>
    </row>
    <row r="99" spans="2:6" ht="116" x14ac:dyDescent="0.35">
      <c r="B99" s="10" t="s">
        <v>108</v>
      </c>
      <c r="C99" s="62" t="str">
        <f>+IF('[1]Homologación METT - GEF 7'!L46="","",'[1]Homologación METT - GEF 7'!L46)</f>
        <v/>
      </c>
      <c r="D99" s="63"/>
      <c r="E99" s="63"/>
      <c r="F99" s="64" t="s">
        <v>109</v>
      </c>
    </row>
    <row r="100" spans="2:6" ht="96" customHeight="1" x14ac:dyDescent="0.35">
      <c r="B100" s="10" t="s">
        <v>87</v>
      </c>
      <c r="C100" s="182" t="str">
        <f>+'[1]Resumen '!E14</f>
        <v xml:space="preserve">No se cuenta con el análisis de las  presiones y amenazas a los objetos de conservación. </v>
      </c>
      <c r="D100" s="183"/>
      <c r="E100" s="183"/>
      <c r="F100" s="184"/>
    </row>
    <row r="101" spans="2:6" ht="101.5" x14ac:dyDescent="0.35">
      <c r="B101" s="10" t="s">
        <v>110</v>
      </c>
      <c r="C101" s="62">
        <f>+IF('[1]Homologación METT - GEF 7'!L50="","",'[1]Homologación METT - GEF 7'!L50)</f>
        <v>1</v>
      </c>
      <c r="D101" s="63"/>
      <c r="E101" s="63"/>
      <c r="F101" s="64" t="s">
        <v>111</v>
      </c>
    </row>
    <row r="102" spans="2:6" ht="96" customHeight="1" x14ac:dyDescent="0.35">
      <c r="B102" s="10" t="s">
        <v>87</v>
      </c>
      <c r="C102" s="182" t="str">
        <f>+'[1]Resumen '!E23</f>
        <v>Aunque se encuenta con la línea base de información del AP e investigaciones realizadas mediante convenios con universidades, no se cuenta con un sistema de información disponible al público por el momento.</v>
      </c>
      <c r="D102" s="183"/>
      <c r="E102" s="183"/>
      <c r="F102" s="184"/>
    </row>
    <row r="103" spans="2:6" ht="145" x14ac:dyDescent="0.35">
      <c r="B103" s="10" t="s">
        <v>112</v>
      </c>
      <c r="C103" s="62">
        <f>+IF('[1]Homologación METT - GEF 7'!L54="","",'[1]Homologación METT - GEF 7'!L54)</f>
        <v>1</v>
      </c>
      <c r="D103" s="63"/>
      <c r="E103" s="63"/>
      <c r="F103" s="64" t="s">
        <v>113</v>
      </c>
    </row>
    <row r="104" spans="2:6" ht="96" customHeight="1" x14ac:dyDescent="0.35">
      <c r="B104" s="10" t="s">
        <v>87</v>
      </c>
      <c r="C104" s="182" t="str">
        <f>+'[1]Resumen '!E24</f>
        <v>LS 2024: Alianzas, convenios con las comunidades campesinas, Ordenamiento social de la propiedad rural, Continuidad ecosistémica, Implementar usos sostenibles de suelo, flora y fauna, Coordinar la función Pública, y la participación social en la conservación en función con el esquema de gobernanza, Apropiación social y local a partir del conocimiento de las investigaciones realizadas.</v>
      </c>
      <c r="D104" s="183"/>
      <c r="E104" s="183"/>
      <c r="F104" s="184"/>
    </row>
    <row r="105" spans="2:6" ht="87" x14ac:dyDescent="0.35">
      <c r="B105" s="10" t="s">
        <v>114</v>
      </c>
      <c r="C105" s="62">
        <f>+IF('[1]Homologación METT - GEF 7'!L58="","",'[1]Homologación METT - GEF 7'!L58)</f>
        <v>3</v>
      </c>
      <c r="D105" s="63"/>
      <c r="E105" s="63"/>
      <c r="F105" s="64" t="s">
        <v>115</v>
      </c>
    </row>
    <row r="106" spans="2:6" ht="96" customHeight="1" x14ac:dyDescent="0.35">
      <c r="B106" s="10" t="s">
        <v>87</v>
      </c>
      <c r="C106" s="182" t="str">
        <f>+'[1]Resumen '!E35</f>
        <v>En el marco de la formulación del Plan de Manejo del PNR Miraflores y Picachos durante el año 2022 y primer semestre de 2023, la Universidad de la Amazonia, consultor de CORPOAMAZONIA, contaba con personal suficiente para realizar este proceso. En el segundo semestre de 2023, cuando se inició el proceso de implementación del Plan de Manejo, se contaba con un (1) profesional líder del PNR Miraflores Picachos, dos (2) profesionales de CORPOAMAZONIA con los conocimientos necesarios para desarrollar la gestión del área y tres (3) facilitadores locales con los conocimientos técnicos muy básicos para la gestión del área lo que hace que el talento humano se viera superado para la gestión de las 106.554 ha del AP. En total, se tuvo una disponibilidad de seis (6) personas, quienes adelantaron las actividades relacionadas con el inicio de la implementación del Plan de Manejo, siendo estas suficientes.</v>
      </c>
      <c r="D106" s="183"/>
      <c r="E106" s="183"/>
      <c r="F106" s="184"/>
    </row>
    <row r="107" spans="2:6" ht="101.5" x14ac:dyDescent="0.35">
      <c r="B107" s="10" t="s">
        <v>116</v>
      </c>
      <c r="C107" s="62">
        <f>+IF('[1]Homologación METT - GEF 7'!L62="","",'[1]Homologación METT - GEF 7'!L62)</f>
        <v>2</v>
      </c>
      <c r="D107" s="63"/>
      <c r="E107" s="63"/>
      <c r="F107" s="64" t="s">
        <v>117</v>
      </c>
    </row>
    <row r="108" spans="2:6" ht="96" customHeight="1" x14ac:dyDescent="0.35">
      <c r="B108" s="10" t="s">
        <v>87</v>
      </c>
      <c r="C108" s="182" t="str">
        <f>+'[1]Resumen '!E35</f>
        <v>En el marco de la formulación del Plan de Manejo del PNR Miraflores y Picachos durante el año 2022 y primer semestre de 2023, la Universidad de la Amazonia, consultor de CORPOAMAZONIA, contaba con personal suficiente para realizar este proceso. En el segundo semestre de 2023, cuando se inició el proceso de implementación del Plan de Manejo, se contaba con un (1) profesional líder del PNR Miraflores Picachos, dos (2) profesionales de CORPOAMAZONIA con los conocimientos necesarios para desarrollar la gestión del área y tres (3) facilitadores locales con los conocimientos técnicos muy básicos para la gestión del área lo que hace que el talento humano se viera superado para la gestión de las 106.554 ha del AP. En total, se tuvo una disponibilidad de seis (6) personas, quienes adelantaron las actividades relacionadas con el inicio de la implementación del Plan de Manejo, siendo estas suficientes.</v>
      </c>
      <c r="D108" s="183"/>
      <c r="E108" s="183"/>
      <c r="F108" s="184"/>
    </row>
    <row r="109" spans="2:6" ht="101.5" x14ac:dyDescent="0.35">
      <c r="B109" s="10" t="s">
        <v>118</v>
      </c>
      <c r="C109" s="62">
        <f>+IF('[1]Homologación METT - GEF 7'!L66="","",'[1]Homologación METT - GEF 7'!L66)</f>
        <v>1</v>
      </c>
      <c r="D109" s="63"/>
      <c r="E109" s="63"/>
      <c r="F109" s="64" t="s">
        <v>119</v>
      </c>
    </row>
    <row r="110" spans="2:6" ht="96" customHeight="1" x14ac:dyDescent="0.35">
      <c r="B110" s="10" t="s">
        <v>87</v>
      </c>
      <c r="C110" s="182" t="str">
        <f>+'[1]Resumen '!E34</f>
        <v>LS 2023: Para el 2022 se tuvo un presupuesto asignado al PNR Miraflores Picachos de $375.760.307 Que ha sido asignado por el Fondo GEF - Banco Mundial y este a su vez se encuentra siendo ejecutado en el marco del proyecto Corazon de la Amzonia.
LS 2024: Para el 2023 se tuvo un presupuesto de $156.357.073, asignado por el Fondo GEF -Banco Mundial y ejecutado mediante el Proyecto GEF 7 - Corazón de la Amazonía.</v>
      </c>
      <c r="D110" s="183"/>
      <c r="E110" s="183"/>
      <c r="F110" s="184"/>
    </row>
    <row r="111" spans="2:6" ht="130.5" x14ac:dyDescent="0.35">
      <c r="B111" s="10" t="s">
        <v>120</v>
      </c>
      <c r="C111" s="62">
        <f>+IF('[1]Homologación METT - GEF 7'!L70="","",'[1]Homologación METT - GEF 7'!L70)</f>
        <v>2</v>
      </c>
      <c r="D111" s="63"/>
      <c r="E111" s="63"/>
      <c r="F111" s="64" t="s">
        <v>121</v>
      </c>
    </row>
    <row r="112" spans="2:6" ht="96" customHeight="1" x14ac:dyDescent="0.35">
      <c r="B112" s="10" t="s">
        <v>87</v>
      </c>
      <c r="C112" s="182" t="str">
        <f>+'[1]Resumen '!E34</f>
        <v>LS 2023: Para el 2022 se tuvo un presupuesto asignado al PNR Miraflores Picachos de $375.760.307 Que ha sido asignado por el Fondo GEF - Banco Mundial y este a su vez se encuentra siendo ejecutado en el marco del proyecto Corazon de la Amzonia.
LS 2024: Para el 2023 se tuvo un presupuesto de $156.357.073, asignado por el Fondo GEF -Banco Mundial y ejecutado mediante el Proyecto GEF 7 - Corazón de la Amazonía.</v>
      </c>
      <c r="D112" s="183"/>
      <c r="E112" s="183"/>
      <c r="F112" s="184"/>
    </row>
    <row r="113" spans="2:7" ht="72.5" x14ac:dyDescent="0.35">
      <c r="B113" s="10" t="s">
        <v>122</v>
      </c>
      <c r="C113" s="62">
        <f>+IF('[1]Homologación METT - GEF 7'!L74="","",'[1]Homologación METT - GEF 7'!L74)</f>
        <v>1</v>
      </c>
      <c r="D113" s="63"/>
      <c r="E113" s="63"/>
      <c r="F113" s="64" t="s">
        <v>123</v>
      </c>
    </row>
    <row r="114" spans="2:7" ht="96" customHeight="1" x14ac:dyDescent="0.35">
      <c r="B114" s="10" t="s">
        <v>87</v>
      </c>
      <c r="C114" s="182" t="str">
        <f>+'[1]Resumen '!E34</f>
        <v>LS 2023: Para el 2022 se tuvo un presupuesto asignado al PNR Miraflores Picachos de $375.760.307 Que ha sido asignado por el Fondo GEF - Banco Mundial y este a su vez se encuentra siendo ejecutado en el marco del proyecto Corazon de la Amzonia.
LS 2024: Para el 2023 se tuvo un presupuesto de $156.357.073, asignado por el Fondo GEF -Banco Mundial y ejecutado mediante el Proyecto GEF 7 - Corazón de la Amazonía.</v>
      </c>
      <c r="D114" s="183"/>
      <c r="E114" s="183"/>
      <c r="F114" s="184"/>
    </row>
    <row r="115" spans="2:7" ht="87" x14ac:dyDescent="0.35">
      <c r="B115" s="10" t="s">
        <v>124</v>
      </c>
      <c r="C115" s="62">
        <f>+IF('[1]Homologación METT - GEF 7'!L78="","",'[1]Homologación METT - GEF 7'!L78)</f>
        <v>1</v>
      </c>
      <c r="D115" s="63"/>
      <c r="E115" s="63"/>
      <c r="F115" s="64" t="s">
        <v>125</v>
      </c>
    </row>
    <row r="116" spans="2:7" ht="96" customHeight="1" x14ac:dyDescent="0.35">
      <c r="B116" s="10" t="s">
        <v>87</v>
      </c>
      <c r="C116" s="182" t="str">
        <f>+'[1]Resumen '!E36</f>
        <v>El área protegida cuenta por el momento con: 1 motocicleta Honda XR150 Modelo 2018 en excelentes condiciones, 3 equipos GPS en muy buen estado, 5 equipos GPS que requiere pagar el servicio de conexión, 3 tablet Lenovo, 2 cámaras fotográficas digitales, 1 sede operativa de CORPOAMAZONIA para procesos netamente del PNR Miraflores y Picachos en la Inspección de Guayabal, San Vicente del Caguán, la cual se encuentra en condicones deterioradas y está en proceso de reconstrucción. Se tiene identificado un plan de mejoramiento en infraestructura verde para los 5 Km de la vía terciaria que atraviesa el AP.</v>
      </c>
      <c r="D116" s="183"/>
      <c r="E116" s="183"/>
      <c r="F116" s="184"/>
    </row>
    <row r="117" spans="2:7" ht="58" x14ac:dyDescent="0.35">
      <c r="B117" s="10" t="s">
        <v>126</v>
      </c>
      <c r="C117" s="62">
        <f>+IF('[1]Homologación METT - GEF 7'!L82="","",'[1]Homologación METT - GEF 7'!L82)</f>
        <v>1</v>
      </c>
      <c r="D117" s="63"/>
      <c r="E117" s="63"/>
      <c r="F117" s="64" t="s">
        <v>127</v>
      </c>
    </row>
    <row r="118" spans="2:7" ht="96" customHeight="1" x14ac:dyDescent="0.35">
      <c r="B118" s="10" t="s">
        <v>87</v>
      </c>
      <c r="C118" s="182" t="str">
        <f>+'[1]Resumen '!E36</f>
        <v>El área protegida cuenta por el momento con: 1 motocicleta Honda XR150 Modelo 2018 en excelentes condiciones, 3 equipos GPS en muy buen estado, 5 equipos GPS que requiere pagar el servicio de conexión, 3 tablet Lenovo, 2 cámaras fotográficas digitales, 1 sede operativa de CORPOAMAZONIA para procesos netamente del PNR Miraflores y Picachos en la Inspección de Guayabal, San Vicente del Caguán, la cual se encuentra en condicones deterioradas y está en proceso de reconstrucción. Se tiene identificado un plan de mejoramiento en infraestructura verde para los 5 Km de la vía terciaria que atraviesa el AP.</v>
      </c>
      <c r="D118" s="183"/>
      <c r="E118" s="183"/>
      <c r="F118" s="184"/>
    </row>
    <row r="119" spans="2:7" ht="87" x14ac:dyDescent="0.35">
      <c r="B119" s="10" t="s">
        <v>128</v>
      </c>
      <c r="C119" s="62">
        <f>+IF('[1]Homologación METT - GEF 7'!L86="","",'[1]Homologación METT - GEF 7'!L86)</f>
        <v>0</v>
      </c>
      <c r="D119" s="63"/>
      <c r="E119" s="63"/>
      <c r="F119" s="64" t="s">
        <v>129</v>
      </c>
    </row>
    <row r="120" spans="2:7" ht="96" customHeight="1" x14ac:dyDescent="0.35">
      <c r="B120" s="10" t="s">
        <v>87</v>
      </c>
      <c r="C120" s="182" t="str">
        <f>+'[1]Resumen '!E29</f>
        <v>El PNR Miraflores Picachos cuenta con gran cantidad de actores estrategicos como lo son la WWF, PNN, Patrimonio Natural con el proyecto Corazón de la Amazonia, organizaciones Campesinas como AMCOP, ACOMFLOPAD, región de Santana Ramos, Gobernación del Caquetá y las Alcaldias de los municipios de Florencia, La Montañita, El Paujil, El Doncello, Puerto Rico y San Vicente del Caguán.</v>
      </c>
      <c r="D120" s="183"/>
      <c r="E120" s="183"/>
      <c r="F120" s="184"/>
    </row>
    <row r="121" spans="2:7" ht="145" x14ac:dyDescent="0.35">
      <c r="B121" s="10" t="s">
        <v>130</v>
      </c>
      <c r="C121" s="62">
        <f>+IF('[1]Homologación METT - GEF 7'!L90="","",'[1]Homologación METT - GEF 7'!L90)</f>
        <v>2</v>
      </c>
      <c r="D121" s="63"/>
      <c r="E121" s="63"/>
      <c r="F121" s="64" t="s">
        <v>131</v>
      </c>
    </row>
    <row r="122" spans="2:7" ht="96" customHeight="1" x14ac:dyDescent="0.35">
      <c r="B122" s="10" t="s">
        <v>87</v>
      </c>
      <c r="C122" s="182" t="str">
        <f>+'[1]Resumen '!E22</f>
        <v>CORPOAMAZONIA, atendiendo su función como autoridad ambiental, a través de la Resolución 0904 de 2014, estableció las “Determinantes Ambientales” para el departamento del Caquetá, dentro de las cuales se incluyó el complejo de páramos “Cerro Miraflores – Picachos”, como áreas de importancia para la regulación y almacenamiento de agua, y determinó, que deben incluirse en los Planes de Ordenamiento Territorial Municipal, dentro de la categoría de áreas de conservación y protección ambiental, subcategoría de áreas de especial importancia ecosistémica, con fundamento en lo establecido en el artículo 4º numeral 1.4 del Decreto 3600 de 2007." (ACUERDO DE VOLUNTADES FRENTE AL PROCESO DE DECLARATORIA Y MANEJO DEL ÁREA PROTEGIDA REGIONAL MIRAFLORES-PICACHOS, EN EL DEPARTAMENTO DEL CAQUETÁ, s.f; s.p.)
Linea de seguimiento 2023:  durante la vigencia de este año se realizo acercamientos con la gobernación del departamento y las seis (06) alcaldías de los municipios donde se comprometen a gestionar en sus planes de ordenamiento al PNR Miraflores Picachos como determinante ambiental para la destinación de los los recursos dados por la ley.</v>
      </c>
      <c r="D122" s="183"/>
      <c r="E122" s="183"/>
      <c r="F122" s="184"/>
    </row>
    <row r="123" spans="2:7" ht="72.5" x14ac:dyDescent="0.35">
      <c r="B123" s="10" t="s">
        <v>132</v>
      </c>
      <c r="C123" s="62">
        <f>+IF('[1]Homologación METT - GEF 7'!L94="","",'[1]Homologación METT - GEF 7'!L94)</f>
        <v>0</v>
      </c>
      <c r="D123" s="63"/>
      <c r="E123" s="63"/>
      <c r="F123" s="64" t="s">
        <v>101</v>
      </c>
      <c r="G123" s="44"/>
    </row>
    <row r="124" spans="2:7" ht="96" customHeight="1" x14ac:dyDescent="0.35">
      <c r="B124" s="10" t="s">
        <v>87</v>
      </c>
      <c r="C124" s="182" t="str">
        <f>+'[1]Resumen '!E18</f>
        <v>Se cuenta con un estudio de propuesta de Plan de Manejo del PNR Miraflores Picachos que aún no ha sido adoptada por el consejo directivo de CORPOAMAZONIA. Sin embargo, para la vigencia 2023 se avanzó con las comunidades vinculadas a la Asociación Municipal de Colonos del Pato (AMCOP), Asociación Campesina Cordillera de los municipios de La Montañita, Florencia, El Paujil y El Doncello (ACOMFLOPAD) y región de Santana Ramos para empezar su implementación y desarrollo con la firma del memorando de entendimiento de gobernanza compartida la contratación de los facilitadores locales, instalación de los mojones.</v>
      </c>
      <c r="D124" s="183"/>
      <c r="E124" s="183"/>
      <c r="F124" s="184"/>
    </row>
    <row r="125" spans="2:7" ht="72.5" x14ac:dyDescent="0.35">
      <c r="B125" s="10" t="s">
        <v>133</v>
      </c>
      <c r="C125" s="62">
        <f>+IF(SUM('[1]Homologación METT - GEF 7'!L95:L96)=0,0,AVERAGEIF('[1]Homologación METT - GEF 7'!L95:L96,"&gt;0"))</f>
        <v>0</v>
      </c>
      <c r="D125" s="63"/>
      <c r="E125" s="63"/>
      <c r="F125" s="64" t="s">
        <v>101</v>
      </c>
      <c r="G125" s="29"/>
    </row>
    <row r="126" spans="2:7" ht="96" customHeight="1" x14ac:dyDescent="0.35">
      <c r="B126" s="10" t="s">
        <v>87</v>
      </c>
      <c r="C126" s="182" t="str">
        <f>+CONCATENATE('[1]Resumen '!E19,"",'[1]Resumen '!E20,"")</f>
        <v>El PNR Miraflores Picachos se encuentra inmerso dentro de seis (6) municipios (Florencia, La Montañita, El Paujil, El Doncello, Puerto Rico y San Vicente del Caguán) con los cuales se trabajo de manera conjunta para la implementación del Plan de Manejo e incorporar recursos para el AP. Adicionalmente se encuentra rodeado de la ZRC El Pato-Balsillas por el Norte del San Vicente del Caguán del departamento del Caquetá, organización asociada a la conservación y protección del Parque Natural Regional como AFA ;  por la parte centro se encuentra rodeada por la región de Santana Ramos del municipio de Puerto Rico Caquetá; región tambien comprometida con la conservación y cuidado del AP y por la zona Sur nos encontramos rodeados por la asociación de ACOMFLOPAD ZRC (ZORCOP) organizacion que se encuentra en cuatro (4) municipios de los seis (6) que contienen terrirotio del PNR y en el AFA; por otra tiene colindancia con el PRN Roberto Urriago  por el suroccidente, y por ultimo y no menos importante se encuentra a una distancia segura del resguardo Indigena de Altamira. Tambien se construyo un Memorando de Entendimiento con PNN DT Amazonia para lograr el cunmplimiento de los objetivos de conservación desarrollando un manejo compartido con PNN.</v>
      </c>
      <c r="D126" s="183"/>
      <c r="E126" s="183"/>
      <c r="F126" s="184"/>
    </row>
    <row r="127" spans="2:7" ht="72.5" x14ac:dyDescent="0.35">
      <c r="B127" s="10" t="s">
        <v>134</v>
      </c>
      <c r="C127" s="62">
        <f>+IF('[1]Homologación METT - GEF 7'!L97="","",'[1]Homologación METT - GEF 7'!L97)</f>
        <v>1</v>
      </c>
      <c r="D127" s="63"/>
      <c r="E127" s="63"/>
      <c r="F127" s="64" t="s">
        <v>101</v>
      </c>
      <c r="G127" s="65"/>
    </row>
    <row r="128" spans="2:7" ht="96" customHeight="1" x14ac:dyDescent="0.35">
      <c r="B128" s="10" t="s">
        <v>87</v>
      </c>
      <c r="C128" s="182" t="str">
        <f>+'[1]Resumen '!E16</f>
        <v>a) Usos de preservación: Comprenden todas aquellas actividades de protección, regulación, ordenamiento y control y vigilancia, dirigidas al mantenimiento de los atributos, composición, estructura y función de la biodiversidad, evitando al máximo la intervención humana y sus efectos.
b) Usos de restauración: Comprenden todas las actividades de recuperación y rehabilitación de ecosistemas; manejo, repoblación, reintroducción o trasplante de especies y enriquecimiento y manejo de hábitats, dirigidas a recuperar los atributos de la biodiversidad.
c) Usos de Conocimiento: Comprenden todas las actividades de investigación, monitoreo o educación ambiental que aumentan la información, el conocimiento, el intercambio de saberes, la sensibilidad y conocimiento frente a temas ambientales y la comprensión de los valores y funciones naturales, sociales y culturales de la biodiversidad.
d) Uso de disfrute: comprende todas las actividades de recreación y ecoturismo, incluyendo la construcción adecuación o mantenimiento de la infraestructura necesaria para su desarrollo, que no altere los atributos de la biodiversidad previstos para cada categoría.</v>
      </c>
      <c r="D128" s="183"/>
      <c r="E128" s="183"/>
      <c r="F128" s="184"/>
    </row>
    <row r="129" spans="2:7" ht="130.5" x14ac:dyDescent="0.35">
      <c r="B129" s="10" t="s">
        <v>135</v>
      </c>
      <c r="C129" s="62">
        <f>+IF('[1]Homologación METT - GEF 7'!L98="","",'[1]Homologación METT - GEF 7'!L98)</f>
        <v>3</v>
      </c>
      <c r="D129" s="63"/>
      <c r="E129" s="63"/>
      <c r="F129" s="64" t="s">
        <v>136</v>
      </c>
    </row>
    <row r="130" spans="2:7" ht="96" customHeight="1" x14ac:dyDescent="0.35">
      <c r="B130" s="10" t="s">
        <v>87</v>
      </c>
      <c r="C130" s="182" t="str">
        <f>+'[1]Resumen '!E27</f>
        <v>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v>
      </c>
      <c r="D130" s="183"/>
      <c r="E130" s="183"/>
      <c r="F130" s="184"/>
    </row>
    <row r="131" spans="2:7" ht="116" x14ac:dyDescent="0.35">
      <c r="B131" s="10" t="s">
        <v>137</v>
      </c>
      <c r="C131" s="62" t="str">
        <f>+IF('[1]Homologación METT - GEF 7'!L102="","",'[1]Homologación METT - GEF 7'!L102)</f>
        <v/>
      </c>
      <c r="D131" s="63"/>
      <c r="E131" s="63"/>
      <c r="F131" s="64" t="s">
        <v>138</v>
      </c>
    </row>
    <row r="132" spans="2:7" ht="96" customHeight="1" x14ac:dyDescent="0.35">
      <c r="B132" s="10" t="s">
        <v>87</v>
      </c>
      <c r="C132" s="182" t="str">
        <f>+'[1]Resumen '!E28</f>
        <v/>
      </c>
      <c r="D132" s="183"/>
      <c r="E132" s="183"/>
      <c r="F132" s="184"/>
    </row>
    <row r="133" spans="2:7" ht="116" x14ac:dyDescent="0.35">
      <c r="B133" s="10" t="s">
        <v>139</v>
      </c>
      <c r="C133" s="62">
        <f>+IF('[1]Homologación METT - GEF 7'!L106="","",'[1]Homologación METT - GEF 7'!L106)</f>
        <v>3</v>
      </c>
      <c r="D133" s="63"/>
      <c r="E133" s="63"/>
      <c r="F133" s="64" t="s">
        <v>140</v>
      </c>
    </row>
    <row r="134" spans="2:7" ht="96" customHeight="1" x14ac:dyDescent="0.35">
      <c r="B134" s="10" t="s">
        <v>87</v>
      </c>
      <c r="C134" s="182" t="str">
        <f>+'[1]Resumen '!E27</f>
        <v>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v>
      </c>
      <c r="D134" s="183"/>
      <c r="E134" s="183"/>
      <c r="F134" s="184"/>
    </row>
    <row r="135" spans="2:7" ht="43.5" x14ac:dyDescent="0.35">
      <c r="B135" s="10" t="s">
        <v>141</v>
      </c>
      <c r="C135" s="62">
        <v>1</v>
      </c>
      <c r="D135" s="63"/>
      <c r="E135" s="63"/>
      <c r="F135" s="64" t="s">
        <v>101</v>
      </c>
      <c r="G135" s="44"/>
    </row>
    <row r="136" spans="2:7" ht="96" customHeight="1" x14ac:dyDescent="0.35">
      <c r="B136" s="10" t="s">
        <v>87</v>
      </c>
      <c r="C136" s="182" t="str">
        <f>+CONCATENATE('[1]Resumen '!E27,"",'[1]Resumen '!E28,"",'[1]Resumen '!E30,"")</f>
        <v xml:space="preserve">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protegida.Desde la declaratoria del Parque Natural Regional Miraflores Picachos en el 2018 se ha venido presentando un inconveniento con el resguardo indigena de altamira donde argumentan que no se les realizo consulta previa, sin embargo segun los procedimientos de declaratoria se realizo la consulta con el ministerio del interior donde nos certifican que no existen resguardos ni traslape con ningun tipo de resguardos dentro del AP. pero si son vecinos del AP. lo cual CORPOAMAZONIA se encuentra disponible atender todas sus inquietudes y acatar las decisiones que tome el ministerio del interior sobre las presiones que se pueden estar generando por parte de la expansión agricola. </v>
      </c>
      <c r="D136" s="183"/>
      <c r="E136" s="183"/>
      <c r="F136" s="184"/>
    </row>
    <row r="137" spans="2:7" ht="43.5" x14ac:dyDescent="0.35">
      <c r="B137" s="10" t="s">
        <v>142</v>
      </c>
      <c r="C137" s="62">
        <f>+IF(SUM('[1]Homologación METT - GEF 7'!L113:L116)=0,0,AVERAGEIF('[1]Homologación METT - GEF 7'!L113:L116,"&gt;0"))</f>
        <v>0</v>
      </c>
      <c r="D137" s="63"/>
      <c r="E137" s="63"/>
      <c r="F137" s="64" t="s">
        <v>101</v>
      </c>
      <c r="G137" s="44"/>
    </row>
    <row r="138" spans="2:7" ht="96" customHeight="1" x14ac:dyDescent="0.35">
      <c r="B138" s="10" t="s">
        <v>87</v>
      </c>
      <c r="C138" s="182" t="str">
        <f>+CONCATENATE('[1]Resumen '!E29,"",'[1]Resumen '!E38,"",'[1]Resumen '!E39,"",'[1]Resumen '!E40,"")</f>
        <v>El PNR Miraflores Picachos cuenta con gran cantidad de actores estrategicos como lo son la WWF, PNN, Patrimonio Natural con el proyecto Corazón de la Amazonia, organizaciones Campesinas como AMCOP, ACOMFLOPAD, región de Santana Ramos, Gobernación del Caquetá y las Alcaldias de los municipios de Florencia, La Montañita, El Paujil, El Doncello, Puerto Rico y San Vicente del Caguán.</v>
      </c>
      <c r="D138" s="183"/>
      <c r="E138" s="183"/>
      <c r="F138" s="184"/>
    </row>
    <row r="139" spans="2:7" ht="29" x14ac:dyDescent="0.35">
      <c r="B139" s="10" t="s">
        <v>143</v>
      </c>
      <c r="C139" s="62">
        <f>+IF('[1]Homologación METT - GEF 7'!L117="","",'[1]Homologación METT - GEF 7'!L117)</f>
        <v>1</v>
      </c>
      <c r="D139" s="63"/>
      <c r="E139" s="63"/>
      <c r="F139" s="64" t="s">
        <v>101</v>
      </c>
      <c r="G139" s="44"/>
    </row>
    <row r="140" spans="2:7" ht="96" customHeight="1" x14ac:dyDescent="0.35">
      <c r="B140" s="10" t="s">
        <v>87</v>
      </c>
      <c r="C140" s="182" t="str">
        <f>+'[1]Resumen '!E27</f>
        <v>Existe una estructura jerárquica a  nivel de la Autoridad Ambiental por CORPOAMAZONIA. Se tienen identificados actores clave y se ha generado relacionamiento con algunos de ellos mediante Comité Directivo del PNR donde participan; los cuales han aportado a la conservación del área protegida y a la gestión de recursos.
LS 2023: Desde la declaratoria del PNR Miraflores y Picachos en el 2018, se presentó una solicitud por parte del Resguardo Indígena Altamira para la formalización de un proceso de consulta previa. Frente a este requerimiento, en el año 2022, CORPOAMAZONIA respondió de manera formal mediante oficio y a través de dos (2) mesas de trabajo que cumplió con lo que se establece en la Resolución 1125 de 2015, solicitando al Ministerio del Interior una certificación de presencia de comunidades étnicas en el área de influencia del PNR. Al respecto, el Ministerio del Interior respondió que no encontró en su base de datos, presencia de comunidades étnicas en el AP; por lo tanto, no habría la necesidad de adelantar procesos de consulta previa. CORPOAMAZONIA se encuentra disponible a atender todas las inquietudes y acatar las disposiciones del Ministerio del Interior. LS 2024: Durante la vigencia 2023 se suscribió el Memorando de Entedimiento 001 de mayo 2 de 2023 entre CORPOAMAZONIA, Gobernación de Caquetá, Alcaldía Municipal de Florencia, Montañita, El Paujil, El Doncello, Puerto Rico y San Vicente del Caguán y Organizaciones Campesinas de AMCOP, ACOMFLOPAD y Región de Santana - Ramos, por el cual se protocoliza el esquema de gobernanza y se crea el Comité Directivo del PNR Miraflores y Picachos (Cláusula 3) como una estrategia de gestión ambiental conjunta en la jurisdicción del área protegida.</v>
      </c>
      <c r="D140" s="183"/>
      <c r="E140" s="183"/>
      <c r="F140" s="184"/>
    </row>
    <row r="141" spans="2:7" ht="101.5" x14ac:dyDescent="0.35">
      <c r="B141" s="10" t="s">
        <v>144</v>
      </c>
      <c r="C141" s="62">
        <f>+IF('[1]Homologación METT - GEF 7'!L118="","",'[1]Homologación METT - GEF 7'!L118)</f>
        <v>1</v>
      </c>
      <c r="D141" s="63"/>
      <c r="E141" s="63"/>
      <c r="F141" s="64" t="s">
        <v>145</v>
      </c>
    </row>
    <row r="142" spans="2:7" ht="96" customHeight="1" x14ac:dyDescent="0.35">
      <c r="B142" s="10" t="s">
        <v>87</v>
      </c>
      <c r="C142" s="182" t="str">
        <f>+'[1]Resumen '!E9</f>
        <v>Servicios culturales como belleza paisajística; servicios de aprovisionamiento (agua)</v>
      </c>
      <c r="D142" s="183"/>
      <c r="E142" s="183"/>
      <c r="F142" s="184"/>
    </row>
    <row r="143" spans="2:7" ht="101.5" x14ac:dyDescent="0.35">
      <c r="B143" s="10" t="s">
        <v>146</v>
      </c>
      <c r="C143" s="62">
        <f>+IF('[1]Homologación METT - GEF 7'!L122="","",'[1]Homologación METT - GEF 7'!L122)</f>
        <v>1</v>
      </c>
      <c r="D143" s="63"/>
      <c r="E143" s="63"/>
      <c r="F143" s="64" t="s">
        <v>147</v>
      </c>
    </row>
    <row r="144" spans="2:7" ht="96" customHeight="1" x14ac:dyDescent="0.35">
      <c r="B144" s="10" t="s">
        <v>87</v>
      </c>
      <c r="C144" s="182" t="str">
        <f>+'[1]Resumen '!E25</f>
        <v xml:space="preserve">                                                                                                                                                                                                                                                                                                        En 2021 se realizó el primer ejercicio EMAP con la participación de actores estratégicos, en 2022 y 2023 se presentó la linea de seguimiento.
Existe un documento técnico propuesta del Plan de Manejo del PNR Miraflores Picachos a 31 de dicimbre de 2022, pero al cierre del 2023 no se encuentra adoptado.   </v>
      </c>
      <c r="D144" s="183"/>
      <c r="E144" s="183"/>
      <c r="F144" s="184"/>
    </row>
    <row r="145" spans="2:9" ht="87" x14ac:dyDescent="0.35">
      <c r="B145" s="10" t="s">
        <v>148</v>
      </c>
      <c r="C145" s="62" t="str">
        <f>+IF('[1]Homologación METT - GEF 7'!L126="","",'[1]Homologación METT - GEF 7'!L126)</f>
        <v/>
      </c>
      <c r="D145" s="63"/>
      <c r="E145" s="63"/>
      <c r="F145" s="64" t="s">
        <v>149</v>
      </c>
    </row>
    <row r="146" spans="2:9" ht="96" customHeight="1" x14ac:dyDescent="0.35">
      <c r="B146" s="10" t="s">
        <v>87</v>
      </c>
      <c r="C146" s="182" t="str">
        <f>+IF(C145="","",'[1]Resumen '!E36)</f>
        <v/>
      </c>
      <c r="D146" s="183"/>
      <c r="E146" s="183"/>
      <c r="F146" s="184"/>
    </row>
    <row r="147" spans="2:9" ht="116" x14ac:dyDescent="0.35">
      <c r="B147" s="10" t="s">
        <v>150</v>
      </c>
      <c r="C147" s="66">
        <v>0</v>
      </c>
      <c r="D147" s="63"/>
      <c r="E147" s="63"/>
      <c r="F147" s="64" t="s">
        <v>151</v>
      </c>
    </row>
    <row r="148" spans="2:9" ht="96" customHeight="1" x14ac:dyDescent="0.35">
      <c r="B148" s="10" t="s">
        <v>87</v>
      </c>
      <c r="C148" s="185" t="str">
        <f>+'[1]Homologación METT - GEF 6'!G130</f>
        <v>Este aspecto no es considerado relevante en el manejo del AP.</v>
      </c>
      <c r="D148" s="186"/>
      <c r="E148" s="186"/>
      <c r="F148" s="187"/>
    </row>
    <row r="149" spans="2:9" ht="101.5" x14ac:dyDescent="0.35">
      <c r="B149" s="10" t="s">
        <v>152</v>
      </c>
      <c r="C149" s="66">
        <v>0</v>
      </c>
      <c r="D149" s="63"/>
      <c r="E149" s="63"/>
      <c r="F149" s="64" t="s">
        <v>153</v>
      </c>
    </row>
    <row r="150" spans="2:9" ht="96" customHeight="1" x14ac:dyDescent="0.35">
      <c r="B150" s="10" t="s">
        <v>87</v>
      </c>
      <c r="C150" s="185" t="str">
        <f>+'[1]Homologación METT - GEF 6'!G134</f>
        <v>Este aspecto no es considerado relevante en el manejo del AP.</v>
      </c>
      <c r="D150" s="186"/>
      <c r="E150" s="186"/>
      <c r="F150" s="187"/>
    </row>
    <row r="151" spans="2:9" ht="58" x14ac:dyDescent="0.35">
      <c r="B151" s="10" t="s">
        <v>154</v>
      </c>
      <c r="C151" s="62">
        <f>+IF('[1]Homologación METT - GEF 7'!L138="","",'[1]Homologación METT - GEF 7'!L138)</f>
        <v>3</v>
      </c>
      <c r="D151" s="63"/>
      <c r="E151" s="63"/>
      <c r="F151" s="67" t="s">
        <v>155</v>
      </c>
      <c r="G151" s="65"/>
    </row>
    <row r="152" spans="2:9" ht="14.5" x14ac:dyDescent="0.35">
      <c r="B152" s="10" t="s">
        <v>87</v>
      </c>
      <c r="C152" s="179" t="s">
        <v>156</v>
      </c>
      <c r="D152" s="180"/>
      <c r="E152" s="180"/>
      <c r="F152" s="181"/>
      <c r="G152" s="65"/>
    </row>
    <row r="153" spans="2:9" ht="19.5" thickBot="1" x14ac:dyDescent="0.4">
      <c r="B153" s="68" t="s">
        <v>157</v>
      </c>
      <c r="C153" s="69">
        <f>SUM(C75:C152)</f>
        <v>42</v>
      </c>
      <c r="D153" s="70">
        <f>SUM(D75:D152)</f>
        <v>0</v>
      </c>
      <c r="E153" s="70">
        <f>SUM(E75:E152)</f>
        <v>0</v>
      </c>
      <c r="F153" s="71" t="s">
        <v>158</v>
      </c>
      <c r="G153" s="65"/>
    </row>
    <row r="154" spans="2:9" x14ac:dyDescent="0.35">
      <c r="B154" s="72"/>
      <c r="C154" s="73"/>
      <c r="D154" s="73"/>
      <c r="E154" s="74"/>
      <c r="F154" s="75"/>
      <c r="G154" s="76"/>
    </row>
    <row r="155" spans="2:9" x14ac:dyDescent="0.35">
      <c r="B155" s="72"/>
      <c r="C155" s="73"/>
      <c r="D155" s="73"/>
      <c r="E155" s="74"/>
      <c r="F155" s="75"/>
      <c r="G155" s="76"/>
    </row>
    <row r="156" spans="2:9" ht="14" thickBot="1" x14ac:dyDescent="0.4">
      <c r="B156" s="72"/>
      <c r="C156" s="73"/>
      <c r="D156" s="73"/>
      <c r="E156" s="74"/>
      <c r="F156" s="75"/>
      <c r="G156" s="76"/>
    </row>
    <row r="157" spans="2:9" ht="30" customHeight="1" x14ac:dyDescent="0.35">
      <c r="B157" s="168" t="s">
        <v>159</v>
      </c>
      <c r="C157" s="169"/>
      <c r="D157" s="169"/>
      <c r="E157" s="169"/>
      <c r="F157" s="170"/>
      <c r="G157" s="29"/>
      <c r="H157" s="77"/>
      <c r="I157" s="78"/>
    </row>
    <row r="158" spans="2:9" ht="56.25" customHeight="1" x14ac:dyDescent="0.35">
      <c r="B158" s="171" t="s">
        <v>160</v>
      </c>
      <c r="C158" s="172"/>
      <c r="D158" s="172"/>
      <c r="E158" s="172"/>
      <c r="F158" s="173"/>
      <c r="G158" s="29"/>
      <c r="H158" s="77"/>
      <c r="I158" s="78"/>
    </row>
    <row r="159" spans="2:9" ht="24.75" customHeight="1" x14ac:dyDescent="0.35">
      <c r="B159" s="79" t="s">
        <v>49</v>
      </c>
      <c r="C159" s="174" t="s">
        <v>161</v>
      </c>
      <c r="D159" s="175"/>
      <c r="E159" s="174" t="s">
        <v>162</v>
      </c>
      <c r="F159" s="176"/>
    </row>
    <row r="160" spans="2:9" ht="78.75" customHeight="1" x14ac:dyDescent="0.35">
      <c r="B160" s="80" t="s">
        <v>163</v>
      </c>
      <c r="C160" s="177" t="s">
        <v>164</v>
      </c>
      <c r="D160" s="177"/>
      <c r="E160" s="177" t="s">
        <v>165</v>
      </c>
      <c r="F160" s="178"/>
    </row>
    <row r="161" spans="2:6" ht="98" customHeight="1" x14ac:dyDescent="0.35">
      <c r="B161" s="81" t="str">
        <f>B40</f>
        <v>Indicator 1</v>
      </c>
      <c r="C161" s="167" t="s">
        <v>166</v>
      </c>
      <c r="D161" s="163"/>
      <c r="E161" s="163" t="s">
        <v>166</v>
      </c>
      <c r="F161" s="164"/>
    </row>
    <row r="162" spans="2:6" ht="98" customHeight="1" x14ac:dyDescent="0.35">
      <c r="B162" s="81" t="str">
        <f t="shared" ref="B162:B165" si="0">B41</f>
        <v>Indicator 2</v>
      </c>
      <c r="C162" s="163" t="s">
        <v>166</v>
      </c>
      <c r="D162" s="163"/>
      <c r="E162" s="163" t="s">
        <v>166</v>
      </c>
      <c r="F162" s="164"/>
    </row>
    <row r="163" spans="2:6" ht="98" customHeight="1" x14ac:dyDescent="0.35">
      <c r="B163" s="81" t="str">
        <f t="shared" si="0"/>
        <v>Indicator 3</v>
      </c>
      <c r="C163" s="163"/>
      <c r="D163" s="163"/>
      <c r="E163" s="163"/>
      <c r="F163" s="164"/>
    </row>
    <row r="164" spans="2:6" ht="98" customHeight="1" x14ac:dyDescent="0.35">
      <c r="B164" s="81" t="str">
        <f t="shared" si="0"/>
        <v>Indicator 4</v>
      </c>
      <c r="C164" s="163"/>
      <c r="D164" s="163"/>
      <c r="E164" s="163"/>
      <c r="F164" s="164"/>
    </row>
    <row r="165" spans="2:6" ht="98" customHeight="1" thickBot="1" x14ac:dyDescent="0.4">
      <c r="B165" s="82" t="str">
        <f t="shared" si="0"/>
        <v>Indicator 5</v>
      </c>
      <c r="C165" s="165"/>
      <c r="D165" s="165"/>
      <c r="E165" s="165"/>
      <c r="F165" s="166"/>
    </row>
    <row r="166" spans="2:6" x14ac:dyDescent="0.35">
      <c r="B166" s="72"/>
      <c r="F166" s="83"/>
    </row>
    <row r="167" spans="2:6" x14ac:dyDescent="0.35">
      <c r="B167" s="72"/>
      <c r="F167" s="83"/>
    </row>
    <row r="168" spans="2:6" x14ac:dyDescent="0.35">
      <c r="B168" s="72"/>
      <c r="F168" s="83"/>
    </row>
    <row r="169" spans="2:6" x14ac:dyDescent="0.35">
      <c r="B169" s="72"/>
      <c r="F169" s="83"/>
    </row>
    <row r="170" spans="2:6" x14ac:dyDescent="0.35">
      <c r="B170" s="72"/>
      <c r="F170" s="83"/>
    </row>
    <row r="171" spans="2:6" x14ac:dyDescent="0.35">
      <c r="B171" s="72"/>
      <c r="F171" s="83"/>
    </row>
    <row r="172" spans="2:6" x14ac:dyDescent="0.35">
      <c r="B172" s="72"/>
      <c r="F172" s="83"/>
    </row>
    <row r="173" spans="2:6" x14ac:dyDescent="0.35">
      <c r="B173" s="72"/>
      <c r="F173" s="83"/>
    </row>
    <row r="174" spans="2:6" x14ac:dyDescent="0.35">
      <c r="B174" s="72"/>
      <c r="F174" s="83"/>
    </row>
    <row r="175" spans="2:6" x14ac:dyDescent="0.35">
      <c r="B175" s="72"/>
      <c r="F175" s="83"/>
    </row>
    <row r="176" spans="2:6" x14ac:dyDescent="0.35">
      <c r="B176" s="72"/>
      <c r="F176" s="83"/>
    </row>
    <row r="177" spans="2:6" x14ac:dyDescent="0.35">
      <c r="B177" s="72"/>
      <c r="F177" s="83"/>
    </row>
    <row r="178" spans="2:6" x14ac:dyDescent="0.35">
      <c r="B178" s="72"/>
      <c r="F178" s="83"/>
    </row>
    <row r="179" spans="2:6" x14ac:dyDescent="0.35">
      <c r="B179" s="72"/>
      <c r="F179" s="83"/>
    </row>
    <row r="180" spans="2:6" x14ac:dyDescent="0.35">
      <c r="B180" s="72"/>
      <c r="F180" s="83"/>
    </row>
    <row r="181" spans="2:6" x14ac:dyDescent="0.35">
      <c r="B181" s="72"/>
      <c r="F181" s="83"/>
    </row>
    <row r="182" spans="2:6" x14ac:dyDescent="0.35">
      <c r="B182" s="72"/>
      <c r="F182" s="83"/>
    </row>
    <row r="183" spans="2:6" x14ac:dyDescent="0.35">
      <c r="B183" s="72"/>
      <c r="F183" s="83"/>
    </row>
    <row r="184" spans="2:6" x14ac:dyDescent="0.35">
      <c r="B184" s="72"/>
      <c r="F184" s="83"/>
    </row>
    <row r="185" spans="2:6" x14ac:dyDescent="0.35">
      <c r="B185" s="72"/>
      <c r="F185" s="83"/>
    </row>
    <row r="186" spans="2:6" x14ac:dyDescent="0.35">
      <c r="B186" s="72"/>
      <c r="F186" s="83"/>
    </row>
    <row r="187" spans="2:6" x14ac:dyDescent="0.35">
      <c r="B187" s="72"/>
      <c r="F187" s="83"/>
    </row>
    <row r="188" spans="2:6" x14ac:dyDescent="0.35">
      <c r="B188" s="72"/>
      <c r="F188" s="83"/>
    </row>
    <row r="189" spans="2:6" x14ac:dyDescent="0.35">
      <c r="B189" s="72"/>
      <c r="F189" s="83"/>
    </row>
    <row r="190" spans="2:6" x14ac:dyDescent="0.35">
      <c r="B190" s="72"/>
      <c r="F190" s="83"/>
    </row>
    <row r="191" spans="2:6" x14ac:dyDescent="0.35">
      <c r="B191" s="72"/>
      <c r="F191" s="83"/>
    </row>
    <row r="192" spans="2:6" x14ac:dyDescent="0.35">
      <c r="B192" s="72"/>
      <c r="F192" s="83"/>
    </row>
    <row r="193" spans="2:6" x14ac:dyDescent="0.35">
      <c r="B193" s="72"/>
      <c r="F193" s="83"/>
    </row>
    <row r="194" spans="2:6" x14ac:dyDescent="0.35">
      <c r="B194" s="72"/>
      <c r="F194" s="83"/>
    </row>
    <row r="195" spans="2:6" x14ac:dyDescent="0.35">
      <c r="B195" s="72"/>
      <c r="F195" s="83"/>
    </row>
    <row r="196" spans="2:6" x14ac:dyDescent="0.35">
      <c r="B196" s="72"/>
      <c r="F196" s="83"/>
    </row>
    <row r="197" spans="2:6" x14ac:dyDescent="0.35">
      <c r="B197" s="72"/>
      <c r="F197" s="83"/>
    </row>
    <row r="198" spans="2:6" x14ac:dyDescent="0.35">
      <c r="B198" s="72"/>
      <c r="F198" s="83"/>
    </row>
    <row r="199" spans="2:6" x14ac:dyDescent="0.35">
      <c r="B199" s="72"/>
      <c r="F199" s="83"/>
    </row>
    <row r="200" spans="2:6" x14ac:dyDescent="0.35">
      <c r="B200" s="72"/>
      <c r="F200" s="83"/>
    </row>
    <row r="201" spans="2:6" x14ac:dyDescent="0.35">
      <c r="B201" s="72"/>
      <c r="F201" s="83"/>
    </row>
    <row r="202" spans="2:6" x14ac:dyDescent="0.35">
      <c r="B202" s="72"/>
      <c r="F202" s="83"/>
    </row>
    <row r="203" spans="2:6" x14ac:dyDescent="0.35">
      <c r="B203" s="72"/>
      <c r="F203" s="83"/>
    </row>
    <row r="204" spans="2:6" x14ac:dyDescent="0.35">
      <c r="B204" s="72"/>
      <c r="F204" s="83"/>
    </row>
    <row r="205" spans="2:6" x14ac:dyDescent="0.35">
      <c r="B205" s="72"/>
      <c r="F205" s="83"/>
    </row>
    <row r="206" spans="2:6" x14ac:dyDescent="0.35">
      <c r="B206" s="72"/>
      <c r="F206" s="83"/>
    </row>
    <row r="207" spans="2:6" x14ac:dyDescent="0.35">
      <c r="B207" s="72"/>
      <c r="F207" s="83"/>
    </row>
    <row r="208" spans="2:6" x14ac:dyDescent="0.35">
      <c r="B208" s="72"/>
      <c r="F208" s="83"/>
    </row>
    <row r="209" spans="2:6" x14ac:dyDescent="0.35">
      <c r="B209" s="72"/>
      <c r="F209" s="83"/>
    </row>
    <row r="210" spans="2:6" x14ac:dyDescent="0.35">
      <c r="B210" s="72"/>
      <c r="F210" s="83"/>
    </row>
    <row r="211" spans="2:6" x14ac:dyDescent="0.35">
      <c r="B211" s="72"/>
      <c r="F211" s="83"/>
    </row>
    <row r="212" spans="2:6" x14ac:dyDescent="0.35">
      <c r="B212" s="72"/>
      <c r="F212" s="83"/>
    </row>
    <row r="213" spans="2:6" x14ac:dyDescent="0.35">
      <c r="B213" s="72"/>
      <c r="F213" s="83"/>
    </row>
    <row r="214" spans="2:6" x14ac:dyDescent="0.35">
      <c r="B214" s="72"/>
      <c r="F214" s="83"/>
    </row>
    <row r="215" spans="2:6" x14ac:dyDescent="0.35">
      <c r="B215" s="72"/>
      <c r="F215" s="83"/>
    </row>
    <row r="216" spans="2:6" x14ac:dyDescent="0.35">
      <c r="B216" s="72"/>
      <c r="F216" s="83"/>
    </row>
    <row r="217" spans="2:6" x14ac:dyDescent="0.35">
      <c r="B217" s="72"/>
      <c r="F217" s="83"/>
    </row>
    <row r="218" spans="2:6" x14ac:dyDescent="0.35">
      <c r="B218" s="72"/>
      <c r="F218" s="83"/>
    </row>
    <row r="219" spans="2:6" x14ac:dyDescent="0.35">
      <c r="B219" s="72"/>
      <c r="F219" s="83"/>
    </row>
    <row r="220" spans="2:6" x14ac:dyDescent="0.35">
      <c r="B220" s="72"/>
      <c r="F220" s="83"/>
    </row>
    <row r="221" spans="2:6" x14ac:dyDescent="0.35">
      <c r="B221" s="72"/>
      <c r="F221" s="83"/>
    </row>
    <row r="222" spans="2:6" x14ac:dyDescent="0.35">
      <c r="B222" s="72"/>
      <c r="F222" s="83"/>
    </row>
    <row r="223" spans="2:6" x14ac:dyDescent="0.35">
      <c r="B223" s="72"/>
      <c r="F223" s="83"/>
    </row>
    <row r="224" spans="2:6" x14ac:dyDescent="0.35">
      <c r="B224" s="72"/>
      <c r="F224" s="83"/>
    </row>
    <row r="225" spans="2:6" x14ac:dyDescent="0.35">
      <c r="B225" s="72"/>
      <c r="F225" s="83"/>
    </row>
    <row r="226" spans="2:6" x14ac:dyDescent="0.35">
      <c r="B226" s="72"/>
      <c r="F226" s="83"/>
    </row>
    <row r="227" spans="2:6" x14ac:dyDescent="0.35">
      <c r="B227" s="72"/>
      <c r="F227" s="83"/>
    </row>
    <row r="228" spans="2:6" x14ac:dyDescent="0.35">
      <c r="B228" s="72"/>
      <c r="F228" s="83"/>
    </row>
    <row r="229" spans="2:6" x14ac:dyDescent="0.35">
      <c r="B229" s="72"/>
      <c r="F229" s="83"/>
    </row>
    <row r="230" spans="2:6" x14ac:dyDescent="0.35">
      <c r="B230" s="72"/>
      <c r="F230" s="83"/>
    </row>
    <row r="231" spans="2:6" x14ac:dyDescent="0.35">
      <c r="B231" s="72"/>
      <c r="F231" s="83"/>
    </row>
    <row r="232" spans="2:6" x14ac:dyDescent="0.35">
      <c r="B232" s="72"/>
      <c r="F232" s="83"/>
    </row>
    <row r="233" spans="2:6" x14ac:dyDescent="0.35">
      <c r="B233" s="72"/>
      <c r="F233" s="83"/>
    </row>
    <row r="234" spans="2:6" x14ac:dyDescent="0.35">
      <c r="B234" s="72"/>
      <c r="F234" s="83"/>
    </row>
    <row r="235" spans="2:6" x14ac:dyDescent="0.35">
      <c r="B235" s="72"/>
      <c r="F235" s="83"/>
    </row>
    <row r="236" spans="2:6" x14ac:dyDescent="0.35">
      <c r="B236" s="72"/>
      <c r="F236" s="83"/>
    </row>
    <row r="237" spans="2:6" x14ac:dyDescent="0.35">
      <c r="B237" s="72"/>
      <c r="F237" s="83"/>
    </row>
    <row r="238" spans="2:6" x14ac:dyDescent="0.35">
      <c r="B238" s="72"/>
      <c r="F238" s="83"/>
    </row>
    <row r="239" spans="2:6" x14ac:dyDescent="0.35">
      <c r="B239" s="72"/>
      <c r="F239" s="83"/>
    </row>
    <row r="240" spans="2:6" x14ac:dyDescent="0.35">
      <c r="B240" s="72"/>
      <c r="F240" s="83"/>
    </row>
    <row r="241" spans="2:6" x14ac:dyDescent="0.35">
      <c r="B241" s="72"/>
      <c r="F241" s="83"/>
    </row>
    <row r="242" spans="2:6" x14ac:dyDescent="0.35">
      <c r="B242" s="72"/>
      <c r="F242" s="83"/>
    </row>
    <row r="243" spans="2:6" x14ac:dyDescent="0.35">
      <c r="B243" s="72"/>
      <c r="F243" s="83"/>
    </row>
    <row r="244" spans="2:6" x14ac:dyDescent="0.35">
      <c r="B244" s="72"/>
      <c r="F244" s="83"/>
    </row>
    <row r="245" spans="2:6" x14ac:dyDescent="0.35">
      <c r="B245" s="72"/>
      <c r="F245" s="83"/>
    </row>
    <row r="246" spans="2:6" x14ac:dyDescent="0.35">
      <c r="B246" s="72"/>
      <c r="F246" s="83"/>
    </row>
    <row r="247" spans="2:6" x14ac:dyDescent="0.35">
      <c r="B247" s="72"/>
      <c r="F247" s="83"/>
    </row>
    <row r="248" spans="2:6" x14ac:dyDescent="0.35">
      <c r="B248" s="72"/>
      <c r="F248" s="83"/>
    </row>
    <row r="249" spans="2:6" x14ac:dyDescent="0.35">
      <c r="B249" s="72"/>
      <c r="F249" s="83"/>
    </row>
    <row r="250" spans="2:6" x14ac:dyDescent="0.35">
      <c r="B250" s="72"/>
      <c r="F250" s="83"/>
    </row>
    <row r="251" spans="2:6" x14ac:dyDescent="0.35">
      <c r="B251" s="72"/>
      <c r="F251" s="83"/>
    </row>
    <row r="252" spans="2:6" x14ac:dyDescent="0.35">
      <c r="B252" s="72"/>
      <c r="F252" s="83"/>
    </row>
    <row r="253" spans="2:6" x14ac:dyDescent="0.35">
      <c r="B253" s="72"/>
      <c r="F253" s="83"/>
    </row>
    <row r="254" spans="2:6" x14ac:dyDescent="0.35">
      <c r="B254" s="72"/>
      <c r="F254" s="83"/>
    </row>
    <row r="255" spans="2:6" x14ac:dyDescent="0.35">
      <c r="B255" s="72"/>
      <c r="F255" s="83"/>
    </row>
    <row r="256" spans="2:6" x14ac:dyDescent="0.35">
      <c r="B256" s="72"/>
      <c r="F256" s="83"/>
    </row>
    <row r="257" spans="2:6" x14ac:dyDescent="0.35">
      <c r="B257" s="72"/>
      <c r="F257" s="83"/>
    </row>
    <row r="258" spans="2:6" x14ac:dyDescent="0.35">
      <c r="B258" s="72"/>
      <c r="F258" s="83"/>
    </row>
    <row r="259" spans="2:6" x14ac:dyDescent="0.35">
      <c r="B259" s="72"/>
      <c r="F259" s="83"/>
    </row>
    <row r="260" spans="2:6" x14ac:dyDescent="0.35">
      <c r="B260" s="72"/>
      <c r="F260" s="83"/>
    </row>
    <row r="261" spans="2:6" x14ac:dyDescent="0.35">
      <c r="B261" s="72"/>
      <c r="F261" s="83"/>
    </row>
    <row r="262" spans="2:6" x14ac:dyDescent="0.35">
      <c r="B262" s="72"/>
      <c r="F262" s="83"/>
    </row>
    <row r="263" spans="2:6" x14ac:dyDescent="0.35">
      <c r="B263" s="72"/>
      <c r="F263" s="83"/>
    </row>
    <row r="264" spans="2:6" x14ac:dyDescent="0.35">
      <c r="B264" s="72"/>
      <c r="F264" s="83"/>
    </row>
    <row r="265" spans="2:6" x14ac:dyDescent="0.35">
      <c r="B265" s="72"/>
      <c r="F265" s="83"/>
    </row>
    <row r="266" spans="2:6" x14ac:dyDescent="0.35">
      <c r="B266" s="72"/>
      <c r="F266" s="83"/>
    </row>
    <row r="267" spans="2:6" x14ac:dyDescent="0.35">
      <c r="B267" s="72"/>
      <c r="F267" s="83"/>
    </row>
    <row r="268" spans="2:6" x14ac:dyDescent="0.35">
      <c r="B268" s="72"/>
      <c r="F268" s="83"/>
    </row>
    <row r="269" spans="2:6" x14ac:dyDescent="0.35">
      <c r="B269" s="72"/>
      <c r="F269" s="83"/>
    </row>
    <row r="270" spans="2:6" x14ac:dyDescent="0.35">
      <c r="B270" s="72"/>
      <c r="F270" s="83"/>
    </row>
    <row r="271" spans="2:6" x14ac:dyDescent="0.35">
      <c r="B271" s="72"/>
      <c r="F271" s="83"/>
    </row>
    <row r="272" spans="2:6" x14ac:dyDescent="0.35">
      <c r="B272" s="72"/>
      <c r="F272" s="83"/>
    </row>
    <row r="273" spans="2:6" x14ac:dyDescent="0.35">
      <c r="B273" s="72"/>
      <c r="F273" s="83"/>
    </row>
    <row r="274" spans="2:6" x14ac:dyDescent="0.35">
      <c r="B274" s="72"/>
      <c r="F274" s="83"/>
    </row>
    <row r="275" spans="2:6" x14ac:dyDescent="0.35">
      <c r="B275" s="72"/>
      <c r="F275" s="83"/>
    </row>
    <row r="276" spans="2:6" x14ac:dyDescent="0.35">
      <c r="B276" s="72"/>
      <c r="F276" s="83"/>
    </row>
    <row r="277" spans="2:6" x14ac:dyDescent="0.35">
      <c r="B277" s="72"/>
      <c r="F277" s="83"/>
    </row>
    <row r="278" spans="2:6" x14ac:dyDescent="0.35">
      <c r="B278" s="72"/>
      <c r="F278" s="83"/>
    </row>
    <row r="279" spans="2:6" x14ac:dyDescent="0.35">
      <c r="B279" s="72"/>
      <c r="F279" s="83"/>
    </row>
    <row r="280" spans="2:6" x14ac:dyDescent="0.35">
      <c r="B280" s="72"/>
      <c r="F280" s="83"/>
    </row>
    <row r="281" spans="2:6" x14ac:dyDescent="0.35">
      <c r="B281" s="72"/>
      <c r="F281" s="83"/>
    </row>
    <row r="282" spans="2:6" x14ac:dyDescent="0.35">
      <c r="B282" s="72"/>
      <c r="F282" s="83"/>
    </row>
    <row r="283" spans="2:6" x14ac:dyDescent="0.35">
      <c r="B283" s="72"/>
      <c r="F283" s="83"/>
    </row>
    <row r="284" spans="2:6" x14ac:dyDescent="0.35">
      <c r="B284" s="72"/>
      <c r="F284" s="83"/>
    </row>
    <row r="285" spans="2:6" x14ac:dyDescent="0.35">
      <c r="B285" s="72"/>
      <c r="F285" s="83"/>
    </row>
    <row r="286" spans="2:6" x14ac:dyDescent="0.35">
      <c r="B286" s="72"/>
      <c r="F286" s="83"/>
    </row>
    <row r="287" spans="2:6" x14ac:dyDescent="0.35">
      <c r="B287" s="72"/>
      <c r="F287" s="83"/>
    </row>
    <row r="288" spans="2:6" x14ac:dyDescent="0.35">
      <c r="B288" s="72"/>
      <c r="F288" s="83"/>
    </row>
    <row r="289" spans="2:6" x14ac:dyDescent="0.35">
      <c r="B289" s="72"/>
      <c r="F289" s="83"/>
    </row>
    <row r="290" spans="2:6" x14ac:dyDescent="0.35">
      <c r="B290" s="72"/>
      <c r="F290" s="83"/>
    </row>
    <row r="291" spans="2:6" x14ac:dyDescent="0.35">
      <c r="B291" s="72"/>
      <c r="F291" s="83"/>
    </row>
    <row r="292" spans="2:6" x14ac:dyDescent="0.35">
      <c r="B292" s="72"/>
      <c r="F292" s="83"/>
    </row>
    <row r="293" spans="2:6" x14ac:dyDescent="0.35">
      <c r="B293" s="72"/>
      <c r="F293" s="83"/>
    </row>
    <row r="294" spans="2:6" x14ac:dyDescent="0.35">
      <c r="B294" s="72"/>
      <c r="F294" s="83"/>
    </row>
    <row r="295" spans="2:6" x14ac:dyDescent="0.35">
      <c r="B295" s="72"/>
      <c r="F295" s="83"/>
    </row>
    <row r="296" spans="2:6" x14ac:dyDescent="0.35">
      <c r="B296" s="72"/>
      <c r="F296" s="83"/>
    </row>
    <row r="297" spans="2:6" x14ac:dyDescent="0.35">
      <c r="B297" s="72"/>
      <c r="F297" s="83"/>
    </row>
    <row r="298" spans="2:6" x14ac:dyDescent="0.35">
      <c r="B298" s="72"/>
      <c r="F298" s="83"/>
    </row>
    <row r="299" spans="2:6" x14ac:dyDescent="0.35">
      <c r="B299" s="72"/>
      <c r="F299" s="83"/>
    </row>
    <row r="300" spans="2:6" x14ac:dyDescent="0.35">
      <c r="B300" s="72"/>
      <c r="F300" s="83"/>
    </row>
    <row r="301" spans="2:6" x14ac:dyDescent="0.35">
      <c r="B301" s="72"/>
      <c r="F301" s="83"/>
    </row>
    <row r="302" spans="2:6" x14ac:dyDescent="0.35">
      <c r="B302" s="72"/>
      <c r="F302" s="83"/>
    </row>
    <row r="303" spans="2:6" x14ac:dyDescent="0.35">
      <c r="B303" s="72"/>
      <c r="F303" s="83"/>
    </row>
    <row r="304" spans="2:6" x14ac:dyDescent="0.35">
      <c r="B304" s="72"/>
      <c r="F304" s="83"/>
    </row>
    <row r="305" spans="2:6" x14ac:dyDescent="0.35">
      <c r="B305" s="72"/>
      <c r="F305" s="83"/>
    </row>
    <row r="306" spans="2:6" x14ac:dyDescent="0.35">
      <c r="B306" s="72"/>
      <c r="F306" s="83"/>
    </row>
    <row r="307" spans="2:6" x14ac:dyDescent="0.35">
      <c r="F307" s="83"/>
    </row>
    <row r="308" spans="2:6" x14ac:dyDescent="0.35">
      <c r="B308" s="1"/>
      <c r="C308" s="1"/>
      <c r="D308" s="1"/>
      <c r="E308" s="1"/>
      <c r="F308" s="83"/>
    </row>
    <row r="309" spans="2:6" x14ac:dyDescent="0.35">
      <c r="B309" s="1"/>
      <c r="C309" s="1"/>
      <c r="D309" s="1"/>
      <c r="E309" s="1"/>
      <c r="F309" s="83"/>
    </row>
    <row r="310" spans="2:6" x14ac:dyDescent="0.35">
      <c r="B310" s="1"/>
      <c r="C310" s="1"/>
      <c r="D310" s="1"/>
      <c r="E310" s="1"/>
      <c r="F310" s="83"/>
    </row>
    <row r="311" spans="2:6" x14ac:dyDescent="0.35">
      <c r="B311" s="1"/>
      <c r="C311" s="1"/>
      <c r="D311" s="1"/>
      <c r="E311" s="1"/>
      <c r="F311" s="83"/>
    </row>
    <row r="312" spans="2:6" x14ac:dyDescent="0.35">
      <c r="B312" s="1"/>
      <c r="C312" s="1"/>
      <c r="D312" s="1"/>
      <c r="E312" s="1"/>
      <c r="F312" s="83"/>
    </row>
    <row r="313" spans="2:6" x14ac:dyDescent="0.35">
      <c r="B313" s="1"/>
      <c r="C313" s="1"/>
      <c r="D313" s="1"/>
      <c r="E313" s="1"/>
      <c r="F313" s="83"/>
    </row>
    <row r="314" spans="2:6" x14ac:dyDescent="0.35">
      <c r="B314" s="1"/>
      <c r="C314" s="1"/>
      <c r="D314" s="1"/>
      <c r="E314" s="1"/>
      <c r="F314" s="83"/>
    </row>
    <row r="315" spans="2:6" x14ac:dyDescent="0.35">
      <c r="B315" s="1"/>
      <c r="C315" s="1"/>
      <c r="D315" s="1"/>
      <c r="E315" s="1"/>
      <c r="F315" s="83"/>
    </row>
    <row r="316" spans="2:6" x14ac:dyDescent="0.35">
      <c r="B316" s="1"/>
      <c r="C316" s="1"/>
      <c r="D316" s="1"/>
      <c r="E316" s="1"/>
      <c r="F316" s="83"/>
    </row>
    <row r="317" spans="2:6" x14ac:dyDescent="0.35">
      <c r="B317" s="1"/>
      <c r="C317" s="1"/>
      <c r="D317" s="1"/>
      <c r="E317" s="1"/>
      <c r="F317" s="83"/>
    </row>
    <row r="318" spans="2:6" x14ac:dyDescent="0.35">
      <c r="B318" s="1"/>
      <c r="C318" s="1"/>
      <c r="D318" s="1"/>
      <c r="E318" s="1"/>
      <c r="F318" s="83"/>
    </row>
    <row r="319" spans="2:6" x14ac:dyDescent="0.35">
      <c r="B319" s="1"/>
      <c r="C319" s="1"/>
      <c r="D319" s="1"/>
      <c r="E319" s="1"/>
      <c r="F319" s="83"/>
    </row>
    <row r="320" spans="2:6" x14ac:dyDescent="0.35">
      <c r="B320" s="1"/>
      <c r="C320" s="1"/>
      <c r="D320" s="1"/>
      <c r="E320" s="1"/>
      <c r="F320" s="83"/>
    </row>
    <row r="321" spans="2:6" x14ac:dyDescent="0.35">
      <c r="B321" s="1"/>
      <c r="C321" s="1"/>
      <c r="D321" s="1"/>
      <c r="E321" s="1"/>
      <c r="F321" s="83"/>
    </row>
    <row r="322" spans="2:6" x14ac:dyDescent="0.35">
      <c r="B322" s="1"/>
      <c r="C322" s="1"/>
      <c r="D322" s="1"/>
      <c r="E322" s="1"/>
      <c r="F322" s="83"/>
    </row>
    <row r="323" spans="2:6" x14ac:dyDescent="0.35">
      <c r="B323" s="1"/>
      <c r="C323" s="1"/>
      <c r="D323" s="1"/>
      <c r="E323" s="1"/>
      <c r="F323" s="83"/>
    </row>
    <row r="324" spans="2:6" x14ac:dyDescent="0.35">
      <c r="B324" s="1"/>
      <c r="C324" s="1"/>
      <c r="D324" s="1"/>
      <c r="E324" s="1"/>
      <c r="F324" s="83"/>
    </row>
    <row r="325" spans="2:6" x14ac:dyDescent="0.35">
      <c r="B325" s="1"/>
      <c r="C325" s="1"/>
      <c r="D325" s="1"/>
      <c r="E325" s="1"/>
      <c r="F325" s="83"/>
    </row>
    <row r="326" spans="2:6" x14ac:dyDescent="0.35">
      <c r="B326" s="1"/>
      <c r="C326" s="1"/>
      <c r="D326" s="1"/>
      <c r="E326" s="1"/>
      <c r="F326" s="83"/>
    </row>
    <row r="327" spans="2:6" x14ac:dyDescent="0.35">
      <c r="B327" s="1"/>
      <c r="C327" s="1"/>
      <c r="D327" s="1"/>
      <c r="E327" s="1"/>
      <c r="F327" s="83"/>
    </row>
    <row r="328" spans="2:6" x14ac:dyDescent="0.35">
      <c r="B328" s="1"/>
      <c r="C328" s="1"/>
      <c r="D328" s="1"/>
      <c r="E328" s="1"/>
      <c r="F328" s="83"/>
    </row>
    <row r="329" spans="2:6" x14ac:dyDescent="0.35">
      <c r="B329" s="1"/>
      <c r="C329" s="1"/>
      <c r="D329" s="1"/>
      <c r="E329" s="1"/>
      <c r="F329" s="83"/>
    </row>
    <row r="330" spans="2:6" x14ac:dyDescent="0.35">
      <c r="B330" s="1"/>
      <c r="C330" s="1"/>
      <c r="D330" s="1"/>
      <c r="E330" s="1"/>
      <c r="F330" s="83"/>
    </row>
    <row r="331" spans="2:6" x14ac:dyDescent="0.35">
      <c r="B331" s="1"/>
      <c r="C331" s="1"/>
      <c r="D331" s="1"/>
      <c r="E331" s="1"/>
      <c r="F331" s="83"/>
    </row>
    <row r="332" spans="2:6" x14ac:dyDescent="0.35">
      <c r="B332" s="1"/>
      <c r="C332" s="1"/>
      <c r="D332" s="1"/>
      <c r="E332" s="1"/>
      <c r="F332" s="83"/>
    </row>
    <row r="333" spans="2:6" x14ac:dyDescent="0.35">
      <c r="B333" s="1"/>
      <c r="C333" s="1"/>
      <c r="D333" s="1"/>
      <c r="E333" s="1"/>
      <c r="F333" s="83"/>
    </row>
    <row r="334" spans="2:6" x14ac:dyDescent="0.35">
      <c r="B334" s="1"/>
      <c r="C334" s="1"/>
      <c r="D334" s="1"/>
      <c r="E334" s="1"/>
      <c r="F334" s="83"/>
    </row>
    <row r="335" spans="2:6" x14ac:dyDescent="0.35">
      <c r="B335" s="1"/>
      <c r="C335" s="1"/>
      <c r="D335" s="1"/>
      <c r="E335" s="1"/>
      <c r="F335" s="83"/>
    </row>
    <row r="336" spans="2:6" x14ac:dyDescent="0.35">
      <c r="B336" s="1"/>
      <c r="C336" s="1"/>
      <c r="D336" s="1"/>
      <c r="E336" s="1"/>
      <c r="F336" s="83"/>
    </row>
    <row r="337" spans="2:6" x14ac:dyDescent="0.35">
      <c r="B337" s="1"/>
      <c r="C337" s="1"/>
      <c r="D337" s="1"/>
      <c r="E337" s="1"/>
      <c r="F337" s="83"/>
    </row>
    <row r="338" spans="2:6" x14ac:dyDescent="0.35">
      <c r="B338" s="1"/>
      <c r="C338" s="1"/>
      <c r="D338" s="1"/>
      <c r="E338" s="1"/>
      <c r="F338" s="83"/>
    </row>
    <row r="339" spans="2:6" x14ac:dyDescent="0.35">
      <c r="B339" s="1"/>
      <c r="C339" s="1"/>
      <c r="D339" s="1"/>
      <c r="E339" s="1"/>
      <c r="F339" s="83"/>
    </row>
    <row r="340" spans="2:6" x14ac:dyDescent="0.35">
      <c r="B340" s="1"/>
      <c r="C340" s="1"/>
      <c r="D340" s="1"/>
      <c r="E340" s="1"/>
      <c r="F340" s="83"/>
    </row>
    <row r="341" spans="2:6" x14ac:dyDescent="0.35">
      <c r="B341" s="1"/>
      <c r="C341" s="1"/>
      <c r="D341" s="1"/>
      <c r="E341" s="1"/>
      <c r="F341" s="83"/>
    </row>
    <row r="342" spans="2:6" x14ac:dyDescent="0.35">
      <c r="B342" s="1"/>
      <c r="C342" s="1"/>
      <c r="D342" s="1"/>
      <c r="E342" s="1"/>
      <c r="F342" s="83"/>
    </row>
    <row r="343" spans="2:6" x14ac:dyDescent="0.35">
      <c r="B343" s="1"/>
      <c r="C343" s="1"/>
      <c r="D343" s="1"/>
      <c r="E343" s="1"/>
      <c r="F343" s="83"/>
    </row>
    <row r="344" spans="2:6" x14ac:dyDescent="0.35">
      <c r="B344" s="1"/>
      <c r="C344" s="1"/>
      <c r="D344" s="1"/>
      <c r="E344" s="1"/>
      <c r="F344" s="83"/>
    </row>
    <row r="345" spans="2:6" x14ac:dyDescent="0.35">
      <c r="B345" s="1"/>
      <c r="C345" s="1"/>
      <c r="D345" s="1"/>
      <c r="E345" s="1"/>
      <c r="F345" s="83"/>
    </row>
    <row r="346" spans="2:6" x14ac:dyDescent="0.35">
      <c r="B346" s="1"/>
      <c r="C346" s="1"/>
      <c r="D346" s="1"/>
      <c r="E346" s="1"/>
      <c r="F346" s="83"/>
    </row>
    <row r="347" spans="2:6" x14ac:dyDescent="0.35">
      <c r="B347" s="1"/>
      <c r="C347" s="1"/>
      <c r="D347" s="1"/>
      <c r="E347" s="1"/>
      <c r="F347" s="83"/>
    </row>
    <row r="348" spans="2:6" x14ac:dyDescent="0.35">
      <c r="B348" s="1"/>
      <c r="C348" s="1"/>
      <c r="D348" s="1"/>
      <c r="E348" s="1"/>
      <c r="F348" s="83"/>
    </row>
  </sheetData>
  <mergeCells count="88">
    <mergeCell ref="B48:F48"/>
    <mergeCell ref="B1:F4"/>
    <mergeCell ref="B5:F5"/>
    <mergeCell ref="B6:F6"/>
    <mergeCell ref="B7:F7"/>
    <mergeCell ref="B8:F8"/>
    <mergeCell ref="B10:F10"/>
    <mergeCell ref="B11:B12"/>
    <mergeCell ref="C11:E11"/>
    <mergeCell ref="F11:F12"/>
    <mergeCell ref="B36:F36"/>
    <mergeCell ref="B37:F37"/>
    <mergeCell ref="C60:E60"/>
    <mergeCell ref="B49:F49"/>
    <mergeCell ref="C50:E50"/>
    <mergeCell ref="C51:E51"/>
    <mergeCell ref="C52:E52"/>
    <mergeCell ref="C53:E53"/>
    <mergeCell ref="C54:E54"/>
    <mergeCell ref="C55:E55"/>
    <mergeCell ref="C56:E56"/>
    <mergeCell ref="C57:E57"/>
    <mergeCell ref="C58:E58"/>
    <mergeCell ref="C59:E59"/>
    <mergeCell ref="C80:F80"/>
    <mergeCell ref="C61:E61"/>
    <mergeCell ref="C62:E62"/>
    <mergeCell ref="C63:E63"/>
    <mergeCell ref="C64:E64"/>
    <mergeCell ref="C65:E65"/>
    <mergeCell ref="C66:E66"/>
    <mergeCell ref="C67:E67"/>
    <mergeCell ref="C68:E68"/>
    <mergeCell ref="B73:F73"/>
    <mergeCell ref="C76:F76"/>
    <mergeCell ref="C78:F78"/>
    <mergeCell ref="C104:F104"/>
    <mergeCell ref="C82:F82"/>
    <mergeCell ref="C84:F84"/>
    <mergeCell ref="C86:F86"/>
    <mergeCell ref="C88:F88"/>
    <mergeCell ref="C90:F90"/>
    <mergeCell ref="C92:F92"/>
    <mergeCell ref="C94:F94"/>
    <mergeCell ref="C96:F96"/>
    <mergeCell ref="C98:F98"/>
    <mergeCell ref="C100:F100"/>
    <mergeCell ref="C102:F102"/>
    <mergeCell ref="C128:F128"/>
    <mergeCell ref="C106:F106"/>
    <mergeCell ref="C108:F108"/>
    <mergeCell ref="C110:F110"/>
    <mergeCell ref="C112:F112"/>
    <mergeCell ref="C114:F114"/>
    <mergeCell ref="C116:F116"/>
    <mergeCell ref="C118:F118"/>
    <mergeCell ref="C120:F120"/>
    <mergeCell ref="C122:F122"/>
    <mergeCell ref="C124:F124"/>
    <mergeCell ref="C126:F126"/>
    <mergeCell ref="C152:F152"/>
    <mergeCell ref="C130:F130"/>
    <mergeCell ref="C132:F132"/>
    <mergeCell ref="C134:F134"/>
    <mergeCell ref="C136:F136"/>
    <mergeCell ref="C138:F138"/>
    <mergeCell ref="C140:F140"/>
    <mergeCell ref="C142:F142"/>
    <mergeCell ref="C144:F144"/>
    <mergeCell ref="C146:F146"/>
    <mergeCell ref="C148:F148"/>
    <mergeCell ref="C150:F150"/>
    <mergeCell ref="B157:F157"/>
    <mergeCell ref="B158:F158"/>
    <mergeCell ref="C159:D159"/>
    <mergeCell ref="E159:F159"/>
    <mergeCell ref="C160:D160"/>
    <mergeCell ref="E160:F160"/>
    <mergeCell ref="C164:D164"/>
    <mergeCell ref="E164:F164"/>
    <mergeCell ref="C165:D165"/>
    <mergeCell ref="E165:F165"/>
    <mergeCell ref="C161:D161"/>
    <mergeCell ref="E161:F161"/>
    <mergeCell ref="C162:D162"/>
    <mergeCell ref="E162:F162"/>
    <mergeCell ref="C163:D163"/>
    <mergeCell ref="E163:F163"/>
  </mergeCells>
  <dataValidations count="2">
    <dataValidation type="list" allowBlank="1" showInputMessage="1" showErrorMessage="1" sqref="C147 C149" xr:uid="{BFEFB084-A891-4380-BAEE-2C554A086A65}">
      <formula1>"0, 1, 2, 3"</formula1>
    </dataValidation>
    <dataValidation type="list" allowBlank="1" showInputMessage="1" showErrorMessage="1" sqref="C20:E20" xr:uid="{71FAD5EB-B9E0-4A00-B21E-22227BF321F4}">
      <formula1>"1,2,3,4"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E52E7-D949-4FF1-B5BD-D2345F11E461}">
  <dimension ref="B1:I348"/>
  <sheetViews>
    <sheetView topLeftCell="A151" workbookViewId="0">
      <selection activeCell="B7" sqref="B7:F7"/>
    </sheetView>
  </sheetViews>
  <sheetFormatPr defaultColWidth="9.08984375" defaultRowHeight="13.5" x14ac:dyDescent="0.35"/>
  <cols>
    <col min="1" max="1" width="3.08984375" style="1" customWidth="1"/>
    <col min="2" max="2" width="68.453125" style="7" customWidth="1"/>
    <col min="3" max="3" width="46.08984375" style="8" customWidth="1"/>
    <col min="4" max="5" width="46.08984375" style="8" hidden="1" customWidth="1"/>
    <col min="6" max="6" width="72.6328125" style="1" customWidth="1"/>
    <col min="7" max="7" width="14.90625" style="1" customWidth="1"/>
    <col min="8" max="8" width="25.453125" style="1" customWidth="1"/>
    <col min="9" max="16384" width="9.08984375" style="1"/>
  </cols>
  <sheetData>
    <row r="1" spans="2:8" ht="15" customHeight="1" x14ac:dyDescent="0.35">
      <c r="B1" s="207" t="s">
        <v>0</v>
      </c>
      <c r="C1" s="207"/>
      <c r="D1" s="207"/>
      <c r="E1" s="208"/>
      <c r="F1" s="208"/>
    </row>
    <row r="2" spans="2:8" ht="50.15" customHeight="1" x14ac:dyDescent="0.35">
      <c r="B2" s="207"/>
      <c r="C2" s="207"/>
      <c r="D2" s="207"/>
      <c r="E2" s="208"/>
      <c r="F2" s="208"/>
    </row>
    <row r="3" spans="2:8" ht="14.5" x14ac:dyDescent="0.35">
      <c r="B3" s="207"/>
      <c r="C3" s="207"/>
      <c r="D3" s="207"/>
      <c r="E3" s="208"/>
      <c r="F3" s="208"/>
      <c r="H3" s="2" t="s">
        <v>1</v>
      </c>
    </row>
    <row r="4" spans="2:8" ht="15" customHeight="1" thickBot="1" x14ac:dyDescent="0.4">
      <c r="B4" s="207"/>
      <c r="C4" s="207"/>
      <c r="D4" s="207"/>
      <c r="E4" s="208"/>
      <c r="F4" s="208"/>
      <c r="H4" s="3" t="s">
        <v>2</v>
      </c>
    </row>
    <row r="5" spans="2:8" ht="15" thickBot="1" x14ac:dyDescent="0.4">
      <c r="B5" s="209" t="s">
        <v>3</v>
      </c>
      <c r="C5" s="210"/>
      <c r="D5" s="210"/>
      <c r="E5" s="210"/>
      <c r="F5" s="211"/>
      <c r="H5" s="4" t="s">
        <v>4</v>
      </c>
    </row>
    <row r="6" spans="2:8" ht="15" thickBot="1" x14ac:dyDescent="0.4">
      <c r="B6" s="212" t="s">
        <v>5</v>
      </c>
      <c r="C6" s="213"/>
      <c r="D6" s="213"/>
      <c r="E6" s="213"/>
      <c r="F6" s="214"/>
    </row>
    <row r="7" spans="2:8" ht="167.15" customHeight="1" thickBot="1" x14ac:dyDescent="0.4">
      <c r="B7" s="215" t="s">
        <v>6</v>
      </c>
      <c r="C7" s="216"/>
      <c r="D7" s="216"/>
      <c r="E7" s="216"/>
      <c r="F7" s="217"/>
      <c r="G7" s="5"/>
    </row>
    <row r="8" spans="2:8" s="6" customFormat="1" ht="23.5" thickBot="1" x14ac:dyDescent="0.4">
      <c r="B8" s="218" t="s">
        <v>7</v>
      </c>
      <c r="C8" s="219"/>
      <c r="D8" s="219"/>
      <c r="E8" s="219"/>
      <c r="F8" s="220"/>
    </row>
    <row r="9" spans="2:8" ht="14" thickBot="1" x14ac:dyDescent="0.4"/>
    <row r="10" spans="2:8" ht="30" customHeight="1" x14ac:dyDescent="0.35">
      <c r="B10" s="221" t="s">
        <v>8</v>
      </c>
      <c r="C10" s="222"/>
      <c r="D10" s="222"/>
      <c r="E10" s="222"/>
      <c r="F10" s="223"/>
    </row>
    <row r="11" spans="2:8" ht="14.5" x14ac:dyDescent="0.35">
      <c r="B11" s="224" t="s">
        <v>9</v>
      </c>
      <c r="C11" s="225" t="s">
        <v>10</v>
      </c>
      <c r="D11" s="226"/>
      <c r="E11" s="227"/>
      <c r="F11" s="228" t="s">
        <v>11</v>
      </c>
    </row>
    <row r="12" spans="2:8" ht="12.75" customHeight="1" x14ac:dyDescent="0.35">
      <c r="B12" s="224"/>
      <c r="C12" s="9" t="s">
        <v>12</v>
      </c>
      <c r="D12" s="9" t="s">
        <v>13</v>
      </c>
      <c r="E12" s="9" t="s">
        <v>14</v>
      </c>
      <c r="F12" s="229"/>
    </row>
    <row r="13" spans="2:8" ht="72.5" x14ac:dyDescent="0.35">
      <c r="B13" s="10" t="s">
        <v>15</v>
      </c>
      <c r="C13" s="11" t="s">
        <v>167</v>
      </c>
      <c r="D13" s="12"/>
      <c r="E13" s="12"/>
      <c r="F13" s="13"/>
    </row>
    <row r="14" spans="2:8" ht="14.5" x14ac:dyDescent="0.35">
      <c r="B14" s="10" t="s">
        <v>17</v>
      </c>
      <c r="C14" s="14" t="s">
        <v>168</v>
      </c>
      <c r="D14" s="15"/>
      <c r="E14" s="15"/>
      <c r="F14" s="13" t="s">
        <v>19</v>
      </c>
    </row>
    <row r="15" spans="2:8" ht="14.5" x14ac:dyDescent="0.35">
      <c r="B15" s="10" t="s">
        <v>20</v>
      </c>
      <c r="C15" s="16" t="str">
        <f>+IF([2]INICIO!P21="","",[2]INICIO!P21)</f>
        <v>RFPN Serranía La Lindosa Angosturas II</v>
      </c>
      <c r="D15" s="16" t="str">
        <f>+IF([2]INICIO!P21="","",[2]INICIO!P21)</f>
        <v>RFPN Serranía La Lindosa Angosturas II</v>
      </c>
      <c r="E15" s="16" t="str">
        <f>+IF([2]INICIO!P21="","",[2]INICIO!P21)</f>
        <v>RFPN Serranía La Lindosa Angosturas II</v>
      </c>
      <c r="F15" s="13"/>
      <c r="G15" s="17"/>
    </row>
    <row r="16" spans="2:8" ht="29" x14ac:dyDescent="0.35">
      <c r="B16" s="18" t="s">
        <v>21</v>
      </c>
      <c r="C16" s="19">
        <v>555697727</v>
      </c>
      <c r="D16" s="12"/>
      <c r="E16" s="12"/>
      <c r="F16" s="13"/>
      <c r="G16" s="20"/>
    </row>
    <row r="17" spans="2:7" ht="14.5" x14ac:dyDescent="0.35">
      <c r="B17" s="10" t="s">
        <v>22</v>
      </c>
      <c r="C17" s="19" t="s">
        <v>23</v>
      </c>
      <c r="D17" s="12"/>
      <c r="E17" s="12"/>
      <c r="F17" s="13"/>
      <c r="G17" s="17"/>
    </row>
    <row r="18" spans="2:7" ht="14.5" x14ac:dyDescent="0.35">
      <c r="B18" s="10" t="s">
        <v>24</v>
      </c>
      <c r="C18" s="19" t="s">
        <v>169</v>
      </c>
      <c r="D18" s="12"/>
      <c r="E18" s="12"/>
      <c r="F18" s="13"/>
      <c r="G18" s="17"/>
    </row>
    <row r="19" spans="2:7" ht="14.5" x14ac:dyDescent="0.35">
      <c r="B19" s="10" t="s">
        <v>26</v>
      </c>
      <c r="C19" s="19" t="s">
        <v>170</v>
      </c>
      <c r="D19" s="12"/>
      <c r="E19" s="12"/>
      <c r="F19" s="13"/>
      <c r="G19" s="17"/>
    </row>
    <row r="20" spans="2:7" ht="58" x14ac:dyDescent="0.35">
      <c r="B20" s="10" t="s">
        <v>28</v>
      </c>
      <c r="C20" s="19">
        <v>1</v>
      </c>
      <c r="D20" s="12"/>
      <c r="E20" s="12"/>
      <c r="F20" s="21" t="s">
        <v>29</v>
      </c>
      <c r="G20" s="17"/>
    </row>
    <row r="21" spans="2:7" ht="14.5" x14ac:dyDescent="0.35">
      <c r="B21" s="10" t="s">
        <v>30</v>
      </c>
      <c r="C21" s="22" t="str">
        <f>+IF('[2]Información General'!F7="","",'[2]Información General'!F7)</f>
        <v>CDA</v>
      </c>
      <c r="D21" s="23" t="str">
        <f>+IF('[2]Información General'!F7="","",'[2]Información General'!F7)</f>
        <v>CDA</v>
      </c>
      <c r="E21" s="23" t="str">
        <f>+IF('[2]Información General'!F7="","",'[2]Información General'!F7)</f>
        <v>CDA</v>
      </c>
      <c r="F21" s="13"/>
    </row>
    <row r="22" spans="2:7" ht="14.5" x14ac:dyDescent="0.35">
      <c r="B22" s="10" t="s">
        <v>31</v>
      </c>
      <c r="C22" s="22">
        <f>+IF('[2]Información General'!F9="","",'[2]Información General'!F9)</f>
        <v>28224</v>
      </c>
      <c r="D22" s="23">
        <f>+IF('[2]Información General'!F9="","",'[2]Información General'!F9)</f>
        <v>28224</v>
      </c>
      <c r="E22" s="23">
        <f>+IF('[2]Información General'!F9="","",'[2]Información General'!F9)</f>
        <v>28224</v>
      </c>
      <c r="F22" s="13"/>
    </row>
    <row r="23" spans="2:7" ht="14.5" x14ac:dyDescent="0.35">
      <c r="B23" s="10" t="s">
        <v>32</v>
      </c>
      <c r="C23" s="22" t="str">
        <f>+IF('[2]Información General'!F43="","",'[2]Información General'!F43)</f>
        <v>Si</v>
      </c>
      <c r="D23" s="23" t="str">
        <f>+IF('[2]Información General'!F43="","",'[2]Información General'!F43)</f>
        <v>Si</v>
      </c>
      <c r="E23" s="23" t="str">
        <f>+IF('[2]Información General'!F43="","",'[2]Información General'!F43)</f>
        <v>Si</v>
      </c>
      <c r="F23" s="13"/>
    </row>
    <row r="24" spans="2:7" ht="14.5" x14ac:dyDescent="0.35">
      <c r="B24" s="10" t="s">
        <v>33</v>
      </c>
      <c r="C24" s="22" t="e">
        <f>+IF('[2]Información General'!#REF!="","",'[2]Información General'!#REF!)</f>
        <v>#REF!</v>
      </c>
      <c r="D24" s="23" t="e">
        <f>+IF('[2]Información General'!#REF!="","",'[2]Información General'!#REF!)</f>
        <v>#REF!</v>
      </c>
      <c r="E24" s="23" t="e">
        <f>+IF('[2]Información General'!#REF!="","",'[2]Información General'!#REF!)</f>
        <v>#REF!</v>
      </c>
      <c r="F24" s="13"/>
    </row>
    <row r="25" spans="2:7" ht="14.5" x14ac:dyDescent="0.35">
      <c r="B25" s="24" t="s">
        <v>34</v>
      </c>
      <c r="C25" s="19">
        <v>184279950</v>
      </c>
      <c r="D25" s="12"/>
      <c r="E25" s="12"/>
      <c r="F25" s="13"/>
    </row>
    <row r="26" spans="2:7" ht="29" x14ac:dyDescent="0.35">
      <c r="B26" s="10" t="s">
        <v>35</v>
      </c>
      <c r="C26" s="19">
        <v>55000000</v>
      </c>
      <c r="D26" s="12"/>
      <c r="E26" s="12"/>
      <c r="F26" s="13"/>
    </row>
    <row r="27" spans="2:7" ht="87" x14ac:dyDescent="0.35">
      <c r="B27" s="10" t="s">
        <v>36</v>
      </c>
      <c r="C27" s="11" t="s">
        <v>171</v>
      </c>
      <c r="D27" s="12"/>
      <c r="E27" s="12"/>
      <c r="F27" s="13"/>
    </row>
    <row r="28" spans="2:7" ht="14.5" x14ac:dyDescent="0.35">
      <c r="B28" s="10" t="s">
        <v>38</v>
      </c>
      <c r="C28" s="11" t="s">
        <v>172</v>
      </c>
      <c r="D28" s="12"/>
      <c r="E28" s="12"/>
      <c r="F28" s="13"/>
    </row>
    <row r="29" spans="2:7" ht="14.5" x14ac:dyDescent="0.35">
      <c r="B29" s="10" t="s">
        <v>39</v>
      </c>
      <c r="C29" s="19" t="s">
        <v>173</v>
      </c>
      <c r="D29" s="12"/>
      <c r="E29" s="12"/>
      <c r="F29" s="13"/>
    </row>
    <row r="30" spans="2:7" ht="14.5" x14ac:dyDescent="0.35">
      <c r="B30" s="10" t="s">
        <v>41</v>
      </c>
      <c r="C30" s="19" t="s">
        <v>174</v>
      </c>
      <c r="D30" s="12"/>
      <c r="E30" s="12"/>
      <c r="F30" s="13"/>
    </row>
    <row r="31" spans="2:7" ht="14.5" x14ac:dyDescent="0.35">
      <c r="B31" s="10" t="s">
        <v>43</v>
      </c>
      <c r="C31" s="19">
        <v>2</v>
      </c>
      <c r="D31" s="12"/>
      <c r="E31" s="12"/>
      <c r="F31" s="13"/>
    </row>
    <row r="32" spans="2:7" ht="108" customHeight="1" thickBot="1" x14ac:dyDescent="0.4">
      <c r="B32" s="25" t="s">
        <v>44</v>
      </c>
      <c r="C32" s="26" t="s">
        <v>175</v>
      </c>
      <c r="D32" s="27"/>
      <c r="E32" s="27"/>
      <c r="F32" s="28" t="s">
        <v>45</v>
      </c>
      <c r="G32" s="29"/>
    </row>
    <row r="33" spans="2:7" x14ac:dyDescent="0.35">
      <c r="F33" s="1" t="s">
        <v>46</v>
      </c>
    </row>
    <row r="35" spans="2:7" ht="14" thickBot="1" x14ac:dyDescent="0.4"/>
    <row r="36" spans="2:7" s="7" customFormat="1" ht="30" customHeight="1" x14ac:dyDescent="0.35">
      <c r="B36" s="230" t="s">
        <v>47</v>
      </c>
      <c r="C36" s="231"/>
      <c r="D36" s="231"/>
      <c r="E36" s="231"/>
      <c r="F36" s="232"/>
    </row>
    <row r="37" spans="2:7" ht="132.9" customHeight="1" x14ac:dyDescent="0.35">
      <c r="B37" s="233" t="s">
        <v>48</v>
      </c>
      <c r="C37" s="234"/>
      <c r="D37" s="234"/>
      <c r="E37" s="234"/>
      <c r="F37" s="235"/>
    </row>
    <row r="38" spans="2:7" ht="14.5" x14ac:dyDescent="0.35">
      <c r="B38" s="30" t="s">
        <v>49</v>
      </c>
      <c r="C38" s="9" t="s">
        <v>12</v>
      </c>
      <c r="D38" s="9" t="s">
        <v>13</v>
      </c>
      <c r="E38" s="9" t="s">
        <v>14</v>
      </c>
      <c r="F38" s="31" t="s">
        <v>50</v>
      </c>
    </row>
    <row r="39" spans="2:7" ht="155.15" customHeight="1" x14ac:dyDescent="0.35">
      <c r="B39" s="32" t="s">
        <v>51</v>
      </c>
      <c r="C39" s="33" t="s">
        <v>52</v>
      </c>
      <c r="D39" s="33"/>
      <c r="E39" s="33"/>
      <c r="F39" s="34"/>
    </row>
    <row r="40" spans="2:7" ht="65.150000000000006" customHeight="1" x14ac:dyDescent="0.35">
      <c r="B40" s="35" t="s">
        <v>53</v>
      </c>
      <c r="C40" s="36" t="s">
        <v>176</v>
      </c>
      <c r="D40" s="36"/>
      <c r="E40" s="36"/>
      <c r="F40" s="37"/>
    </row>
    <row r="41" spans="2:7" ht="65.150000000000006" customHeight="1" x14ac:dyDescent="0.35">
      <c r="B41" s="35" t="s">
        <v>55</v>
      </c>
      <c r="C41" s="36" t="s">
        <v>177</v>
      </c>
      <c r="D41" s="36"/>
      <c r="E41" s="36"/>
      <c r="F41" s="37"/>
    </row>
    <row r="42" spans="2:7" ht="65.150000000000006" customHeight="1" x14ac:dyDescent="0.35">
      <c r="B42" s="35" t="s">
        <v>56</v>
      </c>
      <c r="C42" s="36"/>
      <c r="D42" s="36"/>
      <c r="E42" s="36"/>
      <c r="F42" s="37"/>
    </row>
    <row r="43" spans="2:7" ht="65.150000000000006" customHeight="1" x14ac:dyDescent="0.35">
      <c r="B43" s="35" t="s">
        <v>57</v>
      </c>
      <c r="C43" s="36"/>
      <c r="D43" s="36"/>
      <c r="E43" s="36"/>
      <c r="F43" s="37"/>
    </row>
    <row r="44" spans="2:7" ht="65.150000000000006" customHeight="1" thickBot="1" x14ac:dyDescent="0.4">
      <c r="B44" s="38" t="s">
        <v>58</v>
      </c>
      <c r="C44" s="39"/>
      <c r="D44" s="39"/>
      <c r="E44" s="39"/>
      <c r="F44" s="40"/>
    </row>
    <row r="47" spans="2:7" ht="14" thickBot="1" x14ac:dyDescent="0.4"/>
    <row r="48" spans="2:7" ht="30" customHeight="1" x14ac:dyDescent="0.35">
      <c r="B48" s="204" t="s">
        <v>59</v>
      </c>
      <c r="C48" s="205"/>
      <c r="D48" s="205"/>
      <c r="E48" s="205"/>
      <c r="F48" s="206"/>
      <c r="G48" s="41"/>
    </row>
    <row r="49" spans="2:7" ht="36.75" customHeight="1" x14ac:dyDescent="0.35">
      <c r="B49" s="194" t="s">
        <v>60</v>
      </c>
      <c r="C49" s="195"/>
      <c r="D49" s="196"/>
      <c r="E49" s="196"/>
      <c r="F49" s="197"/>
    </row>
    <row r="50" spans="2:7" x14ac:dyDescent="0.35">
      <c r="B50" s="42" t="s">
        <v>9</v>
      </c>
      <c r="C50" s="198" t="s">
        <v>61</v>
      </c>
      <c r="D50" s="199"/>
      <c r="E50" s="200"/>
      <c r="F50" s="43" t="s">
        <v>50</v>
      </c>
      <c r="G50" s="44"/>
    </row>
    <row r="51" spans="2:7" x14ac:dyDescent="0.35">
      <c r="B51" s="45" t="s">
        <v>62</v>
      </c>
      <c r="C51" s="201" t="s">
        <v>63</v>
      </c>
      <c r="D51" s="201"/>
      <c r="E51" s="201"/>
      <c r="F51" s="46"/>
      <c r="G51" s="44"/>
    </row>
    <row r="52" spans="2:7" x14ac:dyDescent="0.35">
      <c r="B52" s="47" t="s">
        <v>64</v>
      </c>
      <c r="C52" s="202" t="s">
        <v>65</v>
      </c>
      <c r="D52" s="202"/>
      <c r="E52" s="202"/>
      <c r="F52" s="46"/>
    </row>
    <row r="53" spans="2:7" ht="47.15" customHeight="1" x14ac:dyDescent="0.35">
      <c r="B53" s="47" t="s">
        <v>66</v>
      </c>
      <c r="C53" s="202" t="s">
        <v>67</v>
      </c>
      <c r="D53" s="202"/>
      <c r="E53" s="202"/>
      <c r="F53" s="46"/>
    </row>
    <row r="54" spans="2:7" ht="26.25" customHeight="1" x14ac:dyDescent="0.35">
      <c r="B54" s="47" t="s">
        <v>68</v>
      </c>
      <c r="C54" s="202" t="s">
        <v>69</v>
      </c>
      <c r="D54" s="202"/>
      <c r="E54" s="202"/>
      <c r="F54" s="46"/>
    </row>
    <row r="55" spans="2:7" ht="12.75" customHeight="1" x14ac:dyDescent="0.35">
      <c r="B55" s="47" t="s">
        <v>70</v>
      </c>
      <c r="C55" s="202" t="s">
        <v>71</v>
      </c>
      <c r="D55" s="202"/>
      <c r="E55" s="202"/>
      <c r="F55" s="46"/>
    </row>
    <row r="56" spans="2:7" ht="13.5" customHeight="1" thickBot="1" x14ac:dyDescent="0.4">
      <c r="B56" s="48" t="s">
        <v>72</v>
      </c>
      <c r="C56" s="203" t="s">
        <v>73</v>
      </c>
      <c r="D56" s="203"/>
      <c r="E56" s="203"/>
      <c r="F56" s="49"/>
    </row>
    <row r="57" spans="2:7" x14ac:dyDescent="0.35">
      <c r="B57" s="50" t="s">
        <v>74</v>
      </c>
      <c r="C57" s="190" t="s">
        <v>178</v>
      </c>
      <c r="D57" s="190"/>
      <c r="E57" s="190"/>
      <c r="F57" s="51"/>
    </row>
    <row r="58" spans="2:7" x14ac:dyDescent="0.35">
      <c r="B58" s="52" t="s">
        <v>64</v>
      </c>
      <c r="C58" s="188" t="s">
        <v>179</v>
      </c>
      <c r="D58" s="188"/>
      <c r="E58" s="188"/>
      <c r="F58" s="53"/>
    </row>
    <row r="59" spans="2:7" x14ac:dyDescent="0.35">
      <c r="B59" s="52" t="s">
        <v>66</v>
      </c>
      <c r="C59" s="188" t="s">
        <v>180</v>
      </c>
      <c r="D59" s="188"/>
      <c r="E59" s="188"/>
      <c r="F59" s="53"/>
    </row>
    <row r="60" spans="2:7" x14ac:dyDescent="0.35">
      <c r="B60" s="52" t="s">
        <v>68</v>
      </c>
      <c r="C60" s="188" t="s">
        <v>181</v>
      </c>
      <c r="D60" s="188"/>
      <c r="E60" s="188"/>
      <c r="F60" s="53"/>
    </row>
    <row r="61" spans="2:7" x14ac:dyDescent="0.35">
      <c r="B61" s="52" t="s">
        <v>70</v>
      </c>
      <c r="C61" s="188" t="s">
        <v>182</v>
      </c>
      <c r="D61" s="188"/>
      <c r="E61" s="188"/>
      <c r="F61" s="53"/>
    </row>
    <row r="62" spans="2:7" ht="14" thickBot="1" x14ac:dyDescent="0.4">
      <c r="B62" s="54" t="s">
        <v>72</v>
      </c>
      <c r="C62" s="189" t="s">
        <v>183</v>
      </c>
      <c r="D62" s="189"/>
      <c r="E62" s="189"/>
      <c r="F62" s="55"/>
    </row>
    <row r="63" spans="2:7" x14ac:dyDescent="0.35">
      <c r="B63" s="50" t="s">
        <v>79</v>
      </c>
      <c r="C63" s="190" t="s">
        <v>184</v>
      </c>
      <c r="D63" s="190"/>
      <c r="E63" s="190"/>
      <c r="F63" s="51"/>
    </row>
    <row r="64" spans="2:7" x14ac:dyDescent="0.35">
      <c r="B64" s="52" t="s">
        <v>64</v>
      </c>
      <c r="C64" s="188" t="s">
        <v>185</v>
      </c>
      <c r="D64" s="188"/>
      <c r="E64" s="188"/>
      <c r="F64" s="53"/>
    </row>
    <row r="65" spans="2:7" x14ac:dyDescent="0.35">
      <c r="B65" s="52" t="s">
        <v>66</v>
      </c>
      <c r="C65" s="188" t="s">
        <v>186</v>
      </c>
      <c r="D65" s="188"/>
      <c r="E65" s="188"/>
      <c r="F65" s="53"/>
    </row>
    <row r="66" spans="2:7" x14ac:dyDescent="0.35">
      <c r="B66" s="52" t="s">
        <v>68</v>
      </c>
      <c r="C66" s="188" t="s">
        <v>181</v>
      </c>
      <c r="D66" s="188"/>
      <c r="E66" s="188"/>
      <c r="F66" s="53"/>
    </row>
    <row r="67" spans="2:7" x14ac:dyDescent="0.35">
      <c r="B67" s="52" t="s">
        <v>70</v>
      </c>
      <c r="C67" s="188" t="s">
        <v>187</v>
      </c>
      <c r="D67" s="188"/>
      <c r="E67" s="188"/>
      <c r="F67" s="53"/>
    </row>
    <row r="68" spans="2:7" ht="14" thickBot="1" x14ac:dyDescent="0.4">
      <c r="B68" s="54" t="s">
        <v>72</v>
      </c>
      <c r="C68" s="189" t="s">
        <v>188</v>
      </c>
      <c r="D68" s="189"/>
      <c r="E68" s="189"/>
      <c r="F68" s="55"/>
    </row>
    <row r="71" spans="2:7" ht="14" thickBot="1" x14ac:dyDescent="0.4"/>
    <row r="72" spans="2:7" ht="30" customHeight="1" x14ac:dyDescent="0.35">
      <c r="B72" s="56" t="s">
        <v>81</v>
      </c>
      <c r="C72" s="57"/>
      <c r="D72" s="57"/>
      <c r="E72" s="57"/>
      <c r="F72" s="58"/>
      <c r="G72" s="44"/>
    </row>
    <row r="73" spans="2:7" ht="28.5" customHeight="1" x14ac:dyDescent="0.35">
      <c r="B73" s="191" t="s">
        <v>82</v>
      </c>
      <c r="C73" s="192"/>
      <c r="D73" s="192"/>
      <c r="E73" s="192"/>
      <c r="F73" s="193"/>
      <c r="G73" s="44"/>
    </row>
    <row r="74" spans="2:7" ht="14.5" x14ac:dyDescent="0.35">
      <c r="B74" s="59" t="s">
        <v>9</v>
      </c>
      <c r="C74" s="60" t="s">
        <v>83</v>
      </c>
      <c r="D74" s="60" t="s">
        <v>13</v>
      </c>
      <c r="E74" s="60" t="s">
        <v>14</v>
      </c>
      <c r="F74" s="61" t="s">
        <v>84</v>
      </c>
      <c r="G74" s="44"/>
    </row>
    <row r="75" spans="2:7" ht="116" x14ac:dyDescent="0.35">
      <c r="B75" s="10" t="s">
        <v>85</v>
      </c>
      <c r="C75" s="62">
        <f>+IF('[2]Homologación METT - GEF 7'!L5="","",'[2]Homologación METT - GEF 7'!L5)</f>
        <v>3</v>
      </c>
      <c r="D75" s="63"/>
      <c r="E75" s="63"/>
      <c r="F75" s="64" t="s">
        <v>86</v>
      </c>
      <c r="G75" s="44"/>
    </row>
    <row r="76" spans="2:7" ht="96" customHeight="1" x14ac:dyDescent="0.35">
      <c r="B76" s="10" t="s">
        <v>87</v>
      </c>
      <c r="C76" s="182" t="str">
        <f>+'[2]Homologación METT - GEF 7'!G5</f>
        <v>Las áreas que hacen parte del Sistema Nacional de Áreas Protegidas - SINAP están legalmente constituidas, por lo que éstas áreas se encuentran en un nivel 3.</v>
      </c>
      <c r="D76" s="183"/>
      <c r="E76" s="183"/>
      <c r="F76" s="184"/>
    </row>
    <row r="77" spans="2:7" ht="116" x14ac:dyDescent="0.35">
      <c r="B77" s="10" t="s">
        <v>88</v>
      </c>
      <c r="C77" s="62">
        <f>+IF('[2]Homologación METT - GEF 7'!L9="","",'[2]Homologación METT - GEF 7'!L9)</f>
        <v>1</v>
      </c>
      <c r="D77" s="63"/>
      <c r="E77" s="63"/>
      <c r="F77" s="64" t="s">
        <v>89</v>
      </c>
    </row>
    <row r="78" spans="2:7" ht="96" customHeight="1" x14ac:dyDescent="0.35">
      <c r="B78" s="10" t="s">
        <v>87</v>
      </c>
      <c r="C78" s="182" t="str">
        <f>+IF('[2]Resumen '!E21="","",'[2]Resumen '!E21)</f>
        <v>Se cuenta con el documento técnico del plan de manejo, esta pendiente por adoptar por parte del Minambiente.</v>
      </c>
      <c r="D78" s="183"/>
      <c r="E78" s="183"/>
      <c r="F78" s="184"/>
    </row>
    <row r="79" spans="2:7" ht="130.5" x14ac:dyDescent="0.35">
      <c r="B79" s="10" t="s">
        <v>90</v>
      </c>
      <c r="C79" s="62">
        <f>+IF('[2]Homologación METT - GEF 7'!L13="","",'[2]Homologación METT - GEF 7'!L13)</f>
        <v>0</v>
      </c>
      <c r="D79" s="63"/>
      <c r="E79" s="63"/>
      <c r="F79" s="64" t="s">
        <v>91</v>
      </c>
    </row>
    <row r="80" spans="2:7" ht="96" customHeight="1" x14ac:dyDescent="0.35">
      <c r="B80" s="10" t="s">
        <v>87</v>
      </c>
      <c r="C80" s="182" t="str">
        <f>+IF('[2]Resumen '!E35="","",'[2]Resumen '!E35)</f>
        <v xml:space="preserve">No se cuenta con el personal permanente requerido para implementar la líneas de gestión del plan de manejo.
</v>
      </c>
      <c r="D80" s="183"/>
      <c r="E80" s="183"/>
      <c r="F80" s="184"/>
    </row>
    <row r="81" spans="2:7" ht="101.5" x14ac:dyDescent="0.35">
      <c r="B81" s="10" t="s">
        <v>92</v>
      </c>
      <c r="C81" s="62" t="str">
        <f>+IF('[2]Homologación METT - GEF 7'!L17="","",'[2]Homologación METT - GEF 7'!L17)</f>
        <v>1</v>
      </c>
      <c r="D81" s="63"/>
      <c r="E81" s="63"/>
      <c r="F81" s="64" t="s">
        <v>93</v>
      </c>
    </row>
    <row r="82" spans="2:7" ht="96" customHeight="1" x14ac:dyDescent="0.35">
      <c r="B82" s="10" t="s">
        <v>87</v>
      </c>
      <c r="C82" s="182" t="str">
        <f>+IF('[2]Resumen '!E6="","",'[2]Resumen '!E6)</f>
        <v>La CDA desarrolló en el 2006 el documento técnico de soporte para la formulación del "Plan de Manejo Zona de Preservación Serranía de La Lindosa y su área de influencia" en el cual se hizo un primer análisis de integridad ecológica del territorio, en un área mayor que cubre lo que hoy está delimitado como la Reserva Forestal Protectora Nacional. El análisis arrojó, el 75% del área el estados de salud es Bueno a Muy bueno y el 25% restante de regular a pobre. Además, se analiza la funcionalidad del área, y se presenta un modelo espacial (mapa 12) de integridad en tres escenarios (actual, tendencial optimista y tendencial pesimista al 2020) en dónde claramente el núcleo de conservación estaba definido POR LA ZONA DE PRESERVACIÓN DE LA SERRANÍA DE LA LINDOSA, inmersa dentro de la Reserva Forestal Protectora Nacional y que cubre más del 50% de la misma.
De acuerdo con el análisis de los sistemas de producción del área en el año 2006, únicamente el 11% del territorio presenta de alto a muy alto grado de intervención, hoy en día se estima en algo más del 30% del área.  En la pag 116 se dice "Esta dinámica ha privilegiado la concentración de la propiedad por los grandes propietarios de ganaderías extensivas, que se han consolidado a lo largo de los principales ejes viales (vía San José - El Retorno, vía San José – Puerto Arturo, vía San José – Nuevo Tolima), inclusive esta última vía atraviesa la Serranía de La Lindosa, donde aparecen grandes fincas cubiertas de sabanas naturales las cuales están siendo intervenidas para el uso en ganadería, con todas las graves implicaciones de índole ecológica que ello conlleva, dado que este tipo de ecosistema es vital en el mantenimiento del recurso hídrico de la zona, así como por los valores que alberga en cuanto a flora y fauna característicos, así como la belleza escénica de sus paisajes"</v>
      </c>
      <c r="D82" s="183"/>
      <c r="E82" s="183"/>
      <c r="F82" s="184"/>
    </row>
    <row r="83" spans="2:7" ht="188.5" x14ac:dyDescent="0.35">
      <c r="B83" s="10" t="s">
        <v>94</v>
      </c>
      <c r="C83" s="62">
        <f>+IF('[2]Homologación METT - GEF 7'!L21="","",'[2]Homologación METT - GEF 7'!L21)</f>
        <v>2</v>
      </c>
      <c r="D83" s="63"/>
      <c r="E83" s="63"/>
      <c r="F83" s="64" t="s">
        <v>95</v>
      </c>
    </row>
    <row r="84" spans="2:7" ht="96.9" customHeight="1" x14ac:dyDescent="0.35">
      <c r="B84" s="10" t="s">
        <v>87</v>
      </c>
      <c r="C84" s="182" t="str">
        <f>+IF('[2]Resumen '!E16="","",'[2]Resumen '!E16)</f>
        <v>El área se encuentra delimitada de manera que se resguardan los objetos de conservación, donde algunos corresponden a limites arcifinios y vias, teniendo en cuenta las afectaciones identificadas, para lo cual se excluye un área menor, que abarca el afloramiento rocoso o litobioma, correspondiente a la zona de preservación del DMI. Adicionalmente, se identifica que las medidas establecidas en la reglamentación de los usos y actividades es acorde con las zonas establecidas y de acuerdo al decreto 2372  de 2010 y las resoluciones 1527 de 2012 y 1274 de 2014.</v>
      </c>
      <c r="D84" s="183"/>
      <c r="E84" s="183"/>
      <c r="F84" s="184"/>
    </row>
    <row r="85" spans="2:7" ht="132.9" customHeight="1" x14ac:dyDescent="0.35">
      <c r="B85" s="10" t="s">
        <v>96</v>
      </c>
      <c r="C85" s="62">
        <f>+IF('[2]Homologación METT - GEF 7'!L25="","",'[2]Homologación METT - GEF 7'!L25)</f>
        <v>2</v>
      </c>
      <c r="D85" s="63"/>
      <c r="E85" s="63"/>
      <c r="F85" s="64" t="s">
        <v>97</v>
      </c>
    </row>
    <row r="86" spans="2:7" ht="96" customHeight="1" x14ac:dyDescent="0.35">
      <c r="B86" s="10" t="s">
        <v>87</v>
      </c>
      <c r="C86" s="182" t="str">
        <f>+IF('[2]Resumen '!E17="","",'[2]Resumen '!E17)</f>
        <v xml:space="preserve">En el año 2023 se realizó la verificación e instalción de 26 mojones. </v>
      </c>
      <c r="D86" s="183"/>
      <c r="E86" s="183"/>
      <c r="F86" s="184"/>
    </row>
    <row r="87" spans="2:7" ht="87" x14ac:dyDescent="0.35">
      <c r="B87" s="10" t="s">
        <v>98</v>
      </c>
      <c r="C87" s="62">
        <f>+IF('[2]Homologación METT - GEF 7'!L29="","",'[2]Homologación METT - GEF 7'!L29)</f>
        <v>1</v>
      </c>
      <c r="D87" s="63"/>
      <c r="E87" s="63"/>
      <c r="F87" s="64" t="s">
        <v>99</v>
      </c>
    </row>
    <row r="88" spans="2:7" ht="96" customHeight="1" x14ac:dyDescent="0.35">
      <c r="B88" s="10" t="s">
        <v>87</v>
      </c>
      <c r="C88" s="182" t="str">
        <f>+IF('[2]Resumen '!E18="","",'[2]Resumen '!E18)</f>
        <v>Se cuenta con un documento que contiene los componenrtes de diagnóstico, ordenamiento y estratégico,el cual fue enviado al Ministerio de Ambiente y desarrollo Sostenible con fecha de septiembre  2022.</v>
      </c>
      <c r="D88" s="183"/>
      <c r="E88" s="183"/>
      <c r="F88" s="184"/>
    </row>
    <row r="89" spans="2:7" ht="29" x14ac:dyDescent="0.35">
      <c r="B89" s="10" t="s">
        <v>100</v>
      </c>
      <c r="C89" s="62">
        <f>+IF(SUM('[2]Homologación METT - GEF 7'!L33:L35)=0,0,AVERAGEIF('[2]Homologación METT - GEF 7'!L33:L35,"&gt;0"))</f>
        <v>0</v>
      </c>
      <c r="D89" s="63"/>
      <c r="E89" s="63"/>
      <c r="F89" s="64" t="s">
        <v>101</v>
      </c>
      <c r="G89" s="44"/>
    </row>
    <row r="90" spans="2:7" ht="96" customHeight="1" x14ac:dyDescent="0.35">
      <c r="B90" s="10" t="s">
        <v>87</v>
      </c>
      <c r="C90" s="182" t="str">
        <f>+CONCATENATE('[2]Resumen '!E27,"",'[2]Resumen '!E30,"",'[2]Resumen '!E32)</f>
        <v xml:space="preserve">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AngosturasII.El uso, la ocupación y la tenencia de quienes habitan permanentemente el área protegida, genera fuertes procesos de transformación del territorio. Está prioridad afecta de manera transversal a todos los objetos y objetivos de conservación propuestos, sin embargo tiene una influencia especial en el segundo objetivo y los objetos denominados Peinobioma Guaviare-Guayabero y los agroecosistemas, de tal manera que al darle manejo en el presente plan se espera mejorar y mantener el estado de conservación del área protegida; en este aspecto se tiene en cuenta la alta ocupación y conflictos de uso, el ordenamiento del territorio y especialmente de las actividades económicas dentro de la reserva deben diseñarse de tal manera que permitan frenar y/o mitigar las presiones directas sobre la biodiversidad y los sitios arqueológicosA la fecha se tiene proyectado desarrollar el esquema de gobernaza de manera que integre el tema intergeneralcion y género, </v>
      </c>
      <c r="D90" s="183"/>
      <c r="E90" s="183"/>
      <c r="F90" s="184"/>
    </row>
    <row r="91" spans="2:7" ht="29" x14ac:dyDescent="0.35">
      <c r="B91" s="10" t="s">
        <v>102</v>
      </c>
      <c r="C91" s="62">
        <f>+IF('[2]Homologación METT - GEF 7'!L36="","",'[2]Homologación METT - GEF 7'!L36)</f>
        <v>1</v>
      </c>
      <c r="D91" s="63"/>
      <c r="E91" s="63"/>
      <c r="F91" s="64" t="s">
        <v>101</v>
      </c>
      <c r="G91" s="44"/>
    </row>
    <row r="92" spans="2:7" ht="96" customHeight="1" x14ac:dyDescent="0.35">
      <c r="B92" s="10" t="s">
        <v>87</v>
      </c>
      <c r="C92" s="182" t="str">
        <f>+IF('[2]Homologación METT - GEF 6'!G36="","",'[2]Homologación METT - GEF 6'!G36)</f>
        <v>Todas las áreas protegidas del SINAP cuentan con una ruta definida para la actualización de los planes de manejo</v>
      </c>
      <c r="D92" s="183"/>
      <c r="E92" s="183"/>
      <c r="F92" s="184"/>
    </row>
    <row r="93" spans="2:7" ht="29" x14ac:dyDescent="0.35">
      <c r="B93" s="10" t="s">
        <v>103</v>
      </c>
      <c r="C93" s="62">
        <f>+IF('[2]Homologación METT - GEF 7'!L37="","",'[2]Homologación METT - GEF 7'!L37)</f>
        <v>0</v>
      </c>
      <c r="D93" s="63"/>
      <c r="E93" s="63"/>
      <c r="F93" s="64" t="s">
        <v>101</v>
      </c>
      <c r="G93" s="44"/>
    </row>
    <row r="94" spans="2:7" ht="96" customHeight="1" x14ac:dyDescent="0.35">
      <c r="B94" s="10" t="s">
        <v>87</v>
      </c>
      <c r="C94" s="182" t="str">
        <f>+IF('[2]Resumen '!E25="","",'[2]Resumen '!E25)</f>
        <v>En el año 2020 se aplico el METT para establer una linea base.
Para el año 2021 se hace el análisis con el apoyo de la herramienta de analisis de efectividad y manejo de PNN y su homologación al METT.
Se realizó linea de seguimiento en 2022 y 2023.</v>
      </c>
      <c r="D94" s="183"/>
      <c r="E94" s="183"/>
      <c r="F94" s="184"/>
    </row>
    <row r="95" spans="2:7" ht="58" x14ac:dyDescent="0.35">
      <c r="B95" s="10" t="s">
        <v>104</v>
      </c>
      <c r="C95" s="62">
        <f>+IF('[2]Homologación METT - GEF 7'!L38="","",'[2]Homologación METT - GEF 7'!L38)</f>
        <v>1</v>
      </c>
      <c r="D95" s="63"/>
      <c r="E95" s="63"/>
      <c r="F95" s="64" t="s">
        <v>105</v>
      </c>
    </row>
    <row r="96" spans="2:7" ht="96" customHeight="1" x14ac:dyDescent="0.35">
      <c r="B96" s="10" t="s">
        <v>87</v>
      </c>
      <c r="C96" s="182" t="str">
        <f>+IF('[2]Resumen '!E24="","",'[2]Resumen '!E24)</f>
        <v xml:space="preserve">Teniendo en cuenta que el PM no ha sido adoptado, no se cuenta con desarrollo en las lineas estratégicas establecidas en el mismo, tampoco con seguimientos ni reportes al respecto.
LS 2023: Se reporta un avance en 2023 para las 3 líneas de gestión, dado que se han realizado algunas actividades que han permitido este avance. Por ejemplo , las actividades de control, seguimiento y monitoreo con respecto a la construcción de infrastructura, la evaluación de las capacidades de carga de sitios turisticos, y el monitoreo de los indicadores ambientales, ademas se realizaron varios ajuste al plan de manejo que se estaba formulando, por lo que se aportó a la segunda línea estratégica. </v>
      </c>
      <c r="D96" s="183"/>
      <c r="E96" s="183"/>
      <c r="F96" s="184"/>
    </row>
    <row r="97" spans="2:6" ht="159.5" x14ac:dyDescent="0.35">
      <c r="B97" s="10" t="s">
        <v>106</v>
      </c>
      <c r="C97" s="62">
        <f>+IF('[2]Homologación METT - GEF 7'!L42="","",'[2]Homologación METT - GEF 7'!L42)</f>
        <v>1</v>
      </c>
      <c r="D97" s="63"/>
      <c r="E97" s="63"/>
      <c r="F97" s="64" t="s">
        <v>107</v>
      </c>
    </row>
    <row r="98" spans="2:6" ht="96" customHeight="1" x14ac:dyDescent="0.35">
      <c r="B98" s="10" t="s">
        <v>87</v>
      </c>
      <c r="C98" s="182" t="str">
        <f>+IF('[2]Resumen '!E23="","",'[2]Resumen '!E23)</f>
        <v>Se cuenta con alta cantidad de estudios en especial de tematicas fisico biológicas, sin embargo no se encuentran organizadas debidamente y no reposan en la Corporación.
LS 2023:  Se realizó el Estudio de capacidad de carga de sitios potenciales para la prestación de servicios de turismo de naturaleza con la Universidad El Bosque, pero no se firmó un convenio con la institución, la información se recibió, se revisó y se evaluó, además se compartió con la Comunidad. Por otra parte, en alianza con la Sociedad Zoologica de Frankfurt, Proyecto Gef Corazón de la Amazonia y la Corporación CDA, se esta realizando monitoreo de los indicadores ambientales, contemplados en las capacidades de carga de los sitios Nuevo Tolima y Tuneles naturales.</v>
      </c>
      <c r="D98" s="183"/>
      <c r="E98" s="183"/>
      <c r="F98" s="184"/>
    </row>
    <row r="99" spans="2:6" ht="116" x14ac:dyDescent="0.35">
      <c r="B99" s="10" t="s">
        <v>108</v>
      </c>
      <c r="C99" s="62" t="str">
        <f>+IF('[2]Homologación METT - GEF 7'!L46="","",'[2]Homologación METT - GEF 7'!L46)</f>
        <v/>
      </c>
      <c r="D99" s="63"/>
      <c r="E99" s="63"/>
      <c r="F99" s="64" t="s">
        <v>109</v>
      </c>
    </row>
    <row r="100" spans="2:6" ht="96" customHeight="1" x14ac:dyDescent="0.35">
      <c r="B100" s="10" t="s">
        <v>87</v>
      </c>
      <c r="C100" s="182" t="str">
        <f>+'[2]Resumen '!E14</f>
        <v xml:space="preserve">El análisis de presiones tiene como fuente de información el año 2014; razon por la cual debe ser actualizado conforme a los cambios existentes sobre todo a partir del 2017 - 2018 asociados al posconflicto,aumento de la ocupación, actividades productivas y desarrollo económico. Sin embargo, en el marco de la elaboración del Plan de Manejo, se realizó un analisis de las situaciones de manejo para cada uno de los objetivos de conservación, identificando las causas y efectos. </v>
      </c>
      <c r="D100" s="183"/>
      <c r="E100" s="183"/>
      <c r="F100" s="184"/>
    </row>
    <row r="101" spans="2:6" ht="101.5" x14ac:dyDescent="0.35">
      <c r="B101" s="10" t="s">
        <v>110</v>
      </c>
      <c r="C101" s="62">
        <f>+IF('[2]Homologación METT - GEF 7'!L50="","",'[2]Homologación METT - GEF 7'!L50)</f>
        <v>2</v>
      </c>
      <c r="D101" s="63"/>
      <c r="E101" s="63"/>
      <c r="F101" s="64" t="s">
        <v>111</v>
      </c>
    </row>
    <row r="102" spans="2:6" ht="96" customHeight="1" x14ac:dyDescent="0.35">
      <c r="B102" s="10" t="s">
        <v>87</v>
      </c>
      <c r="C102" s="182" t="str">
        <f>+'[2]Resumen '!E23</f>
        <v>Se cuenta con alta cantidad de estudios en especial de tematicas fisico biológicas, sin embargo no se encuentran organizadas debidamente y no reposan en la Corporación.
LS 2023:  Se realizó el Estudio de capacidad de carga de sitios potenciales para la prestación de servicios de turismo de naturaleza con la Universidad El Bosque, pero no se firmó un convenio con la institución, la información se recibió, se revisó y se evaluó, además se compartió con la Comunidad. Por otra parte, en alianza con la Sociedad Zoologica de Frankfurt, Proyecto Gef Corazón de la Amazonia y la Corporación CDA, se esta realizando monitoreo de los indicadores ambientales, contemplados en las capacidades de carga de los sitios Nuevo Tolima y Tuneles naturales.</v>
      </c>
      <c r="D102" s="183"/>
      <c r="E102" s="183"/>
      <c r="F102" s="184"/>
    </row>
    <row r="103" spans="2:6" ht="145" x14ac:dyDescent="0.35">
      <c r="B103" s="10" t="s">
        <v>112</v>
      </c>
      <c r="C103" s="62">
        <f>+IF('[2]Homologación METT - GEF 7'!L54="","",'[2]Homologación METT - GEF 7'!L54)</f>
        <v>1</v>
      </c>
      <c r="D103" s="63"/>
      <c r="E103" s="63"/>
      <c r="F103" s="64" t="s">
        <v>113</v>
      </c>
    </row>
    <row r="104" spans="2:6" ht="96" customHeight="1" x14ac:dyDescent="0.35">
      <c r="B104" s="10" t="s">
        <v>87</v>
      </c>
      <c r="C104" s="182" t="str">
        <f>+'[2]Resumen '!E24</f>
        <v xml:space="preserve">Teniendo en cuenta que el PM no ha sido adoptado, no se cuenta con desarrollo en las lineas estratégicas establecidas en el mismo, tampoco con seguimientos ni reportes al respecto.
LS 2023: Se reporta un avance en 2023 para las 3 líneas de gestión, dado que se han realizado algunas actividades que han permitido este avance. Por ejemplo , las actividades de control, seguimiento y monitoreo con respecto a la construcción de infrastructura, la evaluación de las capacidades de carga de sitios turisticos, y el monitoreo de los indicadores ambientales, ademas se realizaron varios ajuste al plan de manejo que se estaba formulando, por lo que se aportó a la segunda línea estratégica. </v>
      </c>
      <c r="D104" s="183"/>
      <c r="E104" s="183"/>
      <c r="F104" s="184"/>
    </row>
    <row r="105" spans="2:6" ht="87" x14ac:dyDescent="0.35">
      <c r="B105" s="10" t="s">
        <v>114</v>
      </c>
      <c r="C105" s="62">
        <f>+IF('[2]Homologación METT - GEF 7'!L58="","",'[2]Homologación METT - GEF 7'!L58)</f>
        <v>0</v>
      </c>
      <c r="D105" s="63"/>
      <c r="E105" s="63"/>
      <c r="F105" s="64" t="s">
        <v>115</v>
      </c>
    </row>
    <row r="106" spans="2:6" ht="96" customHeight="1" x14ac:dyDescent="0.35">
      <c r="B106" s="10" t="s">
        <v>87</v>
      </c>
      <c r="C106" s="182" t="str">
        <f>+'[2]Resumen '!E35</f>
        <v xml:space="preserve">No se cuenta con el personal permanente requerido para implementar la líneas de gestión del plan de manejo.
</v>
      </c>
      <c r="D106" s="183"/>
      <c r="E106" s="183"/>
      <c r="F106" s="184"/>
    </row>
    <row r="107" spans="2:6" ht="101.5" x14ac:dyDescent="0.35">
      <c r="B107" s="10" t="s">
        <v>116</v>
      </c>
      <c r="C107" s="62">
        <f>+IF('[2]Homologación METT - GEF 7'!L62="","",'[2]Homologación METT - GEF 7'!L62)</f>
        <v>1</v>
      </c>
      <c r="D107" s="63"/>
      <c r="E107" s="63"/>
      <c r="F107" s="64" t="s">
        <v>117</v>
      </c>
    </row>
    <row r="108" spans="2:6" ht="96" customHeight="1" x14ac:dyDescent="0.35">
      <c r="B108" s="10" t="s">
        <v>87</v>
      </c>
      <c r="C108" s="182" t="str">
        <f>+'[2]Resumen '!E35</f>
        <v xml:space="preserve">No se cuenta con el personal permanente requerido para implementar la líneas de gestión del plan de manejo.
</v>
      </c>
      <c r="D108" s="183"/>
      <c r="E108" s="183"/>
      <c r="F108" s="184"/>
    </row>
    <row r="109" spans="2:6" ht="101.5" x14ac:dyDescent="0.35">
      <c r="B109" s="10" t="s">
        <v>118</v>
      </c>
      <c r="C109" s="62">
        <f>+IF('[2]Homologación METT - GEF 7'!L66="","",'[2]Homologación METT - GEF 7'!L66)</f>
        <v>1</v>
      </c>
      <c r="D109" s="63"/>
      <c r="E109" s="63"/>
      <c r="F109" s="64" t="s">
        <v>119</v>
      </c>
    </row>
    <row r="110" spans="2:6" ht="96" customHeight="1" x14ac:dyDescent="0.35">
      <c r="B110" s="10" t="s">
        <v>87</v>
      </c>
      <c r="C110" s="182" t="str">
        <f>+'[2]Resumen '!E34</f>
        <v>No existe un presupuesto anual asignado para el área; sin embargo se desarrollan acciones con recursos de cooperación internacional e inversión pública para todo el territorio y no permanente, lo que hace que se rompan los procesos.</v>
      </c>
      <c r="D110" s="183"/>
      <c r="E110" s="183"/>
      <c r="F110" s="184"/>
    </row>
    <row r="111" spans="2:6" ht="130.5" x14ac:dyDescent="0.35">
      <c r="B111" s="10" t="s">
        <v>120</v>
      </c>
      <c r="C111" s="62">
        <f>+IF('[2]Homologación METT - GEF 7'!L70="","",'[2]Homologación METT - GEF 7'!L70)</f>
        <v>2</v>
      </c>
      <c r="D111" s="63"/>
      <c r="E111" s="63"/>
      <c r="F111" s="64" t="s">
        <v>121</v>
      </c>
    </row>
    <row r="112" spans="2:6" ht="96" customHeight="1" x14ac:dyDescent="0.35">
      <c r="B112" s="10" t="s">
        <v>87</v>
      </c>
      <c r="C112" s="182" t="str">
        <f>+'[2]Resumen '!E34</f>
        <v>No existe un presupuesto anual asignado para el área; sin embargo se desarrollan acciones con recursos de cooperación internacional e inversión pública para todo el territorio y no permanente, lo que hace que se rompan los procesos.</v>
      </c>
      <c r="D112" s="183"/>
      <c r="E112" s="183"/>
      <c r="F112" s="184"/>
    </row>
    <row r="113" spans="2:7" ht="72.5" x14ac:dyDescent="0.35">
      <c r="B113" s="10" t="s">
        <v>122</v>
      </c>
      <c r="C113" s="62">
        <f>+IF('[2]Homologación METT - GEF 7'!L74="","",'[2]Homologación METT - GEF 7'!L74)</f>
        <v>1</v>
      </c>
      <c r="D113" s="63"/>
      <c r="E113" s="63"/>
      <c r="F113" s="64" t="s">
        <v>123</v>
      </c>
    </row>
    <row r="114" spans="2:7" ht="96" customHeight="1" x14ac:dyDescent="0.35">
      <c r="B114" s="10" t="s">
        <v>87</v>
      </c>
      <c r="C114" s="182" t="str">
        <f>+'[2]Resumen '!E34</f>
        <v>No existe un presupuesto anual asignado para el área; sin embargo se desarrollan acciones con recursos de cooperación internacional e inversión pública para todo el territorio y no permanente, lo que hace que se rompan los procesos.</v>
      </c>
      <c r="D114" s="183"/>
      <c r="E114" s="183"/>
      <c r="F114" s="184"/>
    </row>
    <row r="115" spans="2:7" ht="87" x14ac:dyDescent="0.35">
      <c r="B115" s="10" t="s">
        <v>124</v>
      </c>
      <c r="C115" s="62">
        <f>+IF('[2]Homologación METT - GEF 7'!L78="","",'[2]Homologación METT - GEF 7'!L78)</f>
        <v>3</v>
      </c>
      <c r="D115" s="63"/>
      <c r="E115" s="63"/>
      <c r="F115" s="64" t="s">
        <v>125</v>
      </c>
    </row>
    <row r="116" spans="2:7" ht="96" customHeight="1" x14ac:dyDescent="0.35">
      <c r="B116" s="10" t="s">
        <v>87</v>
      </c>
      <c r="C116" s="182" t="str">
        <f>+'[2]Resumen '!E36</f>
        <v xml:space="preserve">No se cuenta con el equipo e infraestructura para la gestión de AP. 
LS 2023: La CDA cuenta con una camioneta que fue donada en 2022 por Visión Amazonia y que se emplea para varias labores de la Autorida Ambiental, entre esas, movilización al AP. También se cuenta con una moto y un dron </v>
      </c>
      <c r="D116" s="183"/>
      <c r="E116" s="183"/>
      <c r="F116" s="184"/>
    </row>
    <row r="117" spans="2:7" ht="58" x14ac:dyDescent="0.35">
      <c r="B117" s="10" t="s">
        <v>126</v>
      </c>
      <c r="C117" s="62">
        <f>+IF('[2]Homologación METT - GEF 7'!L82="","",'[2]Homologación METT - GEF 7'!L82)</f>
        <v>2</v>
      </c>
      <c r="D117" s="63"/>
      <c r="E117" s="63"/>
      <c r="F117" s="64" t="s">
        <v>127</v>
      </c>
    </row>
    <row r="118" spans="2:7" ht="96" customHeight="1" x14ac:dyDescent="0.35">
      <c r="B118" s="10" t="s">
        <v>87</v>
      </c>
      <c r="C118" s="182" t="str">
        <f>+'[2]Resumen '!E36</f>
        <v xml:space="preserve">No se cuenta con el equipo e infraestructura para la gestión de AP. 
LS 2023: La CDA cuenta con una camioneta que fue donada en 2022 por Visión Amazonia y que se emplea para varias labores de la Autorida Ambiental, entre esas, movilización al AP. También se cuenta con una moto y un dron </v>
      </c>
      <c r="D118" s="183"/>
      <c r="E118" s="183"/>
      <c r="F118" s="184"/>
    </row>
    <row r="119" spans="2:7" ht="87" x14ac:dyDescent="0.35">
      <c r="B119" s="10" t="s">
        <v>128</v>
      </c>
      <c r="C119" s="62">
        <f>+IF('[2]Homologación METT - GEF 7'!L86="","",'[2]Homologación METT - GEF 7'!L86)</f>
        <v>0</v>
      </c>
      <c r="D119" s="63"/>
      <c r="E119" s="63"/>
      <c r="F119" s="64" t="s">
        <v>129</v>
      </c>
    </row>
    <row r="120" spans="2:7" ht="96" customHeight="1" x14ac:dyDescent="0.35">
      <c r="B120" s="10" t="s">
        <v>87</v>
      </c>
      <c r="C120" s="182" t="str">
        <f>+'[2]Resumen '!E29</f>
        <v>Actualmente  no existe; sin embargo se han desarrollado acciones de fortalecimiento de capacidades en torno al turismo de naturaleza, restauración ambiental por diferentes entidades; adicionalmente en el documento de plan de manejo elaborado hasta la fecha se considera la generación de un programa para el conocimiento y monitorio del área.</v>
      </c>
      <c r="D120" s="183"/>
      <c r="E120" s="183"/>
      <c r="F120" s="184"/>
    </row>
    <row r="121" spans="2:7" ht="145" x14ac:dyDescent="0.35">
      <c r="B121" s="10" t="s">
        <v>130</v>
      </c>
      <c r="C121" s="62">
        <f>+IF('[2]Homologación METT - GEF 7'!L90="","",'[2]Homologación METT - GEF 7'!L90)</f>
        <v>2</v>
      </c>
      <c r="D121" s="63"/>
      <c r="E121" s="63"/>
      <c r="F121" s="64" t="s">
        <v>131</v>
      </c>
    </row>
    <row r="122" spans="2:7" ht="96" customHeight="1" x14ac:dyDescent="0.35">
      <c r="B122" s="10" t="s">
        <v>87</v>
      </c>
      <c r="C122" s="182" t="str">
        <f>+'[2]Resumen '!E22</f>
        <v>El área es reconocida como determinante ambiental en su polígono definido, el cual es considerado en la actualización del Plan de Ordenamiento Territorial para el municipio de San José del Guaviare (en formalización)</v>
      </c>
      <c r="D122" s="183"/>
      <c r="E122" s="183"/>
      <c r="F122" s="184"/>
    </row>
    <row r="123" spans="2:7" ht="72.5" x14ac:dyDescent="0.35">
      <c r="B123" s="10" t="s">
        <v>132</v>
      </c>
      <c r="C123" s="62">
        <f>+IF('[2]Homologación METT - GEF 7'!L94="","",'[2]Homologación METT - GEF 7'!L94)</f>
        <v>0</v>
      </c>
      <c r="D123" s="63"/>
      <c r="E123" s="63"/>
      <c r="F123" s="64" t="s">
        <v>101</v>
      </c>
      <c r="G123" s="44"/>
    </row>
    <row r="124" spans="2:7" ht="96" customHeight="1" x14ac:dyDescent="0.35">
      <c r="B124" s="10" t="s">
        <v>87</v>
      </c>
      <c r="C124" s="182" t="str">
        <f>+'[2]Resumen '!E18</f>
        <v>Se cuenta con un documento que contiene los componenrtes de diagnóstico, ordenamiento y estratégico,el cual fue enviado al Ministerio de Ambiente y desarrollo Sostenible con fecha de septiembre  2022.</v>
      </c>
      <c r="D124" s="183"/>
      <c r="E124" s="183"/>
      <c r="F124" s="184"/>
    </row>
    <row r="125" spans="2:7" ht="72.5" x14ac:dyDescent="0.35">
      <c r="B125" s="10" t="s">
        <v>133</v>
      </c>
      <c r="C125" s="62">
        <f>+IF(SUM('[2]Homologación METT - GEF 7'!L95:L96)=0,0,AVERAGEIF('[2]Homologación METT - GEF 7'!L95:L96,"&gt;0"))</f>
        <v>0</v>
      </c>
      <c r="D125" s="63"/>
      <c r="E125" s="63"/>
      <c r="F125" s="64" t="s">
        <v>101</v>
      </c>
      <c r="G125" s="29"/>
    </row>
    <row r="126" spans="2:7" ht="96" customHeight="1" x14ac:dyDescent="0.35">
      <c r="B126" s="10" t="s">
        <v>87</v>
      </c>
      <c r="C126" s="182" t="str">
        <f>+CONCATENATE('[2]Resumen '!E19,"",'[2]Resumen '!E20,"")</f>
        <v xml:space="preserve">En relación con las áreas protegidas del SINAP, la RFPN Serranía La Lindosa Angosturas II, se encuentra ubicada en la zona de mayor tránsito en el corredor de conectividad ecológica de los Parques Nacionales Naturales Sierra de la Macarena y Serranía de Chiribiquete, la Reserva Nacional Natural Nukak,  la RFPN Capricho, Cerritos, Mirolindo y las 5 Reservas Naturales de la Sociedad Civil del departamento del Guaviare. Por las condiciones físico-ambientales y ecosistémicas similares a las encontradas en los parques nacionales y la RFPN, contribuye al flujo de especies asociadas a la formación del escudo Guyanes, que va en sintonía con lo planteado en los planes de manejo de las Áreas protegidas del Sistema de parques nacionales de Colombia, mencionadas anteriormente; de igual manera el area protegida hace parte de las medidas de conservación del PNN Serranpia de Chiribiquete aasociado a la declaratoria como patrimonio mizto de la humanidad.
Por otra parte, en el 2023 se articularon las acciones realizadas en la RFPN Serrania la Lindosa y Angosturas II al Plan de Acción del Comite departamental de areas protegidas SIDAP Guaviare. 
</v>
      </c>
      <c r="D126" s="183"/>
      <c r="E126" s="183"/>
      <c r="F126" s="184"/>
    </row>
    <row r="127" spans="2:7" ht="72.5" x14ac:dyDescent="0.35">
      <c r="B127" s="10" t="s">
        <v>134</v>
      </c>
      <c r="C127" s="62">
        <f>+IF('[2]Homologación METT - GEF 7'!L97="","",'[2]Homologación METT - GEF 7'!L97)</f>
        <v>1</v>
      </c>
      <c r="D127" s="63"/>
      <c r="E127" s="63"/>
      <c r="F127" s="64" t="s">
        <v>101</v>
      </c>
      <c r="G127" s="65"/>
    </row>
    <row r="128" spans="2:7" ht="96" customHeight="1" x14ac:dyDescent="0.35">
      <c r="B128" s="10" t="s">
        <v>87</v>
      </c>
      <c r="C128" s="182" t="str">
        <f>+'[2]Resumen '!E16</f>
        <v>El área se encuentra delimitada de manera que se resguardan los objetos de conservación, donde algunos corresponden a limites arcifinios y vias, teniendo en cuenta las afectaciones identificadas, para lo cual se excluye un área menor, que abarca el afloramiento rocoso o litobioma, correspondiente a la zona de preservación del DMI. Adicionalmente, se identifica que las medidas establecidas en la reglamentación de los usos y actividades es acorde con las zonas establecidas y de acuerdo al decreto 2372  de 2010 y las resoluciones 1527 de 2012 y 1274 de 2014.</v>
      </c>
      <c r="D128" s="183"/>
      <c r="E128" s="183"/>
      <c r="F128" s="184"/>
    </row>
    <row r="129" spans="2:7" ht="130.5" x14ac:dyDescent="0.35">
      <c r="B129" s="10" t="s">
        <v>135</v>
      </c>
      <c r="C129" s="62">
        <f>+IF('[2]Homologación METT - GEF 7'!L98="","",'[2]Homologación METT - GEF 7'!L98)</f>
        <v>1</v>
      </c>
      <c r="D129" s="63"/>
      <c r="E129" s="63"/>
      <c r="F129" s="64" t="s">
        <v>136</v>
      </c>
    </row>
    <row r="130" spans="2:7" ht="96" customHeight="1" x14ac:dyDescent="0.35">
      <c r="B130" s="10" t="s">
        <v>87</v>
      </c>
      <c r="C130" s="182" t="str">
        <f>+'[2]Resumen '!E27</f>
        <v>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v>
      </c>
      <c r="D130" s="183"/>
      <c r="E130" s="183"/>
      <c r="F130" s="184"/>
    </row>
    <row r="131" spans="2:7" ht="116" x14ac:dyDescent="0.35">
      <c r="B131" s="10" t="s">
        <v>137</v>
      </c>
      <c r="C131" s="62" t="str">
        <f>+IF('[2]Homologación METT - GEF 7'!L102="","",'[2]Homologación METT - GEF 7'!L102)</f>
        <v/>
      </c>
      <c r="D131" s="63"/>
      <c r="E131" s="63"/>
      <c r="F131" s="64" t="s">
        <v>138</v>
      </c>
    </row>
    <row r="132" spans="2:7" ht="96" customHeight="1" x14ac:dyDescent="0.35">
      <c r="B132" s="10" t="s">
        <v>87</v>
      </c>
      <c r="C132" s="182" t="str">
        <f>+'[2]Resumen '!E28</f>
        <v/>
      </c>
      <c r="D132" s="183"/>
      <c r="E132" s="183"/>
      <c r="F132" s="184"/>
    </row>
    <row r="133" spans="2:7" ht="116" x14ac:dyDescent="0.35">
      <c r="B133" s="10" t="s">
        <v>139</v>
      </c>
      <c r="C133" s="62">
        <f>+IF('[2]Homologación METT - GEF 7'!L106="","",'[2]Homologación METT - GEF 7'!L106)</f>
        <v>1</v>
      </c>
      <c r="D133" s="63"/>
      <c r="E133" s="63"/>
      <c r="F133" s="64" t="s">
        <v>140</v>
      </c>
    </row>
    <row r="134" spans="2:7" ht="96" customHeight="1" x14ac:dyDescent="0.35">
      <c r="B134" s="10" t="s">
        <v>87</v>
      </c>
      <c r="C134" s="182" t="str">
        <f>+'[2]Resumen '!E27</f>
        <v>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v>
      </c>
      <c r="D134" s="183"/>
      <c r="E134" s="183"/>
      <c r="F134" s="184"/>
    </row>
    <row r="135" spans="2:7" ht="43.5" x14ac:dyDescent="0.35">
      <c r="B135" s="10" t="s">
        <v>141</v>
      </c>
      <c r="C135" s="62">
        <f>+IF(SUM('[2]Homologación METT - GEF 7'!L110:L112)=0,0,AVERAGEIF('[2]Homologación METT - GEF 7'!L110:L112,"&gt;0"))</f>
        <v>0</v>
      </c>
      <c r="D135" s="63"/>
      <c r="E135" s="63"/>
      <c r="F135" s="64" t="s">
        <v>101</v>
      </c>
      <c r="G135" s="44"/>
    </row>
    <row r="136" spans="2:7" ht="96" customHeight="1" x14ac:dyDescent="0.35">
      <c r="B136" s="10" t="s">
        <v>87</v>
      </c>
      <c r="C136" s="182" t="str">
        <f>+CONCATENATE('[2]Resumen '!E27,"",'[2]Resumen '!E28,"",'[2]Resumen '!E30,"")</f>
        <v>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AngosturasII.El uso, la ocupación y la tenencia de quienes habitan permanentemente el área protegida, genera fuertes procesos de transformación del territorio. Está prioridad afecta de manera transversal a todos los objetos y objetivos de conservación propuestos, sin embargo tiene una influencia especial en el segundo objetivo y los objetos denominados Peinobioma Guaviare-Guayabero y los agroecosistemas, de tal manera que al darle manejo en el presente plan se espera mejorar y mantener el estado de conservación del área protegida; en este aspecto se tiene en cuenta la alta ocupación y conflictos de uso, el ordenamiento del territorio y especialmente de las actividades económicas dentro de la reserva deben diseñarse de tal manera que permitan frenar y/o mitigar las presiones directas sobre la biodiversidad y los sitios arqueológicos</v>
      </c>
      <c r="D136" s="183"/>
      <c r="E136" s="183"/>
      <c r="F136" s="184"/>
    </row>
    <row r="137" spans="2:7" ht="43.5" x14ac:dyDescent="0.35">
      <c r="B137" s="10" t="s">
        <v>142</v>
      </c>
      <c r="C137" s="62">
        <f>+IF(SUM('[2]Homologación METT - GEF 7'!L113:L116)=0,0,AVERAGEIF('[2]Homologación METT - GEF 7'!L113:L116,"&gt;0"))</f>
        <v>0</v>
      </c>
      <c r="D137" s="63"/>
      <c r="E137" s="63"/>
      <c r="F137" s="64" t="s">
        <v>101</v>
      </c>
      <c r="G137" s="44"/>
    </row>
    <row r="138" spans="2:7" ht="96" customHeight="1" x14ac:dyDescent="0.35">
      <c r="B138" s="10" t="s">
        <v>87</v>
      </c>
      <c r="C138" s="182" t="str">
        <f>+CONCATENATE('[2]Resumen '!E29,"",'[2]Resumen '!E38,"",'[2]Resumen '!E39,"",'[2]Resumen '!E40,"")</f>
        <v xml:space="preserve">Actualmente  no existe; sin embargo se han desarrollado acciones de fortalecimiento de capacidades en torno al turismo de naturaleza, restauración ambiental por diferentes entidades; adicionalmente en el documento de plan de manejo elaborado hasta la fecha se considera la generación de un programa para el conocimiento y monitorio del área.Para la elaboración del Plan de Manejo se recopila información de diferentes fuentes para consolidar un análisis de los sistemas productivos donde se divide en dos zonas principales, la primera zona  vega del río Guayabero que dominan tres (3) tipos de sistemas de producción, familiar agropecuario con énfasis en especies mayores, subfamiliar venta de mano de obra y subfamiliar agrícola de baja consolidación y venta de mano de obra; a segunda zona llamada tierra firme dominan cinco (5) tipos de sistemas de producción que son: Subfamiliar Jornal Pecuario con énfasis en especies mayores; Subfamiliar Agrícola de moderada consolidación y venta de mano de obra, Familiar Pecuario de moderada consolidación con énfasis en especies mayores, Familiar Pecuario de baja consolidación con énfasis en especies mayores y Semiempresarial Agropecuario con énfasis en especies mayoresLas intituciones realizan acompañamiento a los sistemas productivos para su caracterización e implementación de buenas practicas para el cumplimiento de los objetivos de conservación; sin embargo en la RFPN se adelantan modelos ganadero que afectan directamente su función y composición, para lo cual se deben hacer una transición a sistemas silvopastoriles o reconversión conforme a la zonificación ambiental propuesta. Corpolindosa  junto con las iniciativas REM Visión Amazonia y GEF Corazón de la Amazonia, lideradas por el Ministerio de Ambiente y Desarrollo Sostenible, el apoyo institucional del Instituto Amazónico de Investigaciones Científicas – Sinchi y la Corporación para el Desarrollo Sostenible del Norte y el Oriente Amazónico CDA, y ejecutado por la Universidad El Bosque realizan en el 2019 el  “Plan estratégico para el turismo rural comunitario en la RFPN Serranía la Lindosa- Angosturas II y su área de influencia”, en el cual se propone que el desarrollo del turismo sea por circuitos que conectan diferentes subsectores, en los cuales se encuentra un atractivo principal, otros complementarios y servicios básicos de turismo dando como resultado dieciocho (18) subsectores agrupado en seis (6) circuitos; sin embargo este plan hasta la fecha de elaboración del presente documento no cuenta con el acto administrativo de adopción.
Para el 2023, en el marco de la articulación con USAID (Amazonia mia), Socieda Zoologica de Frankfurt, y Poryecto Corazón de la Amazonia se han trabajado en las siguientes lineas:
- Revisión y ajustes de capacidad de carga de 12 sitios turistico.
- Monitoreo de indicadores ambientales contamplados en la capacidad de carga de dos sitios turisticos priorizados.
- Dialogo y discusción en temas de gobernanza y ordenamiento turistico en el marco del consejo de comanejo de la Zona de Preservacion Serrania de la Lindosa. 
- Acompañamiento institucional en taller sobrre elementos de ordenamiento, coordinado por Parques Nacionales Naturales de Colombia.
 </v>
      </c>
      <c r="D138" s="183"/>
      <c r="E138" s="183"/>
      <c r="F138" s="184"/>
    </row>
    <row r="139" spans="2:7" ht="29" x14ac:dyDescent="0.35">
      <c r="B139" s="10" t="s">
        <v>143</v>
      </c>
      <c r="C139" s="62">
        <f>+IF('[2]Homologación METT - GEF 7'!L117="","",'[2]Homologación METT - GEF 7'!L117)</f>
        <v>0</v>
      </c>
      <c r="D139" s="63"/>
      <c r="E139" s="63"/>
      <c r="F139" s="64" t="s">
        <v>101</v>
      </c>
      <c r="G139" s="44"/>
    </row>
    <row r="140" spans="2:7" ht="96" customHeight="1" x14ac:dyDescent="0.35">
      <c r="B140" s="10" t="s">
        <v>87</v>
      </c>
      <c r="C140" s="182" t="str">
        <f>+'[2]Resumen '!E27</f>
        <v>En el Guaviare se encuentra formalizado el Sistema Departamental del Areas Protegidas liderado por PNN con participación de las instituciones y comunidad, donde es reconocida la Reserva y se socializan las diferentes acciones a desarrollar en el marco del cumplimiento de sus objetivos de conservación.
Espeíficamente para el área protegida, se vienen liderando los espacios de gobernanza mediante la instancia de COMANEJO creada en el año 2014 para la Zona de Preservación Serranía La Lindosa que se traslapa con la Reserva, situación que requiere de una homologación que que su alcance es complementario. 
El área protegida no tienen traslape con Resguardos Indígenas pero presenta relacionamiento de uso con las comunidades Nukak, Jiw, Naza que están en áreas aledañas a la Reserva.
LS 2023: En el plan de manejo del área se sugiere que se debe re estructurar el esquema de gobernaza dado que fue creado hace unos 8 años y se deben incorporar nuevos y más actores. En 2023 en las instancias del Consejo de Comanejo de la ZPSLL, se quedo como compromiso para el 2024 abordar la homoligación de este consejo a la RFPN Serrania de la Lindosa y AngosturasII.</v>
      </c>
      <c r="D140" s="183"/>
      <c r="E140" s="183"/>
      <c r="F140" s="184"/>
    </row>
    <row r="141" spans="2:7" ht="101.5" x14ac:dyDescent="0.35">
      <c r="B141" s="10" t="s">
        <v>144</v>
      </c>
      <c r="C141" s="62">
        <f>+IF('[2]Homologación METT - GEF 7'!L118="","",'[2]Homologación METT - GEF 7'!L118)</f>
        <v>1</v>
      </c>
      <c r="D141" s="63"/>
      <c r="E141" s="63"/>
      <c r="F141" s="64" t="s">
        <v>145</v>
      </c>
    </row>
    <row r="142" spans="2:7" ht="96" customHeight="1" x14ac:dyDescent="0.35">
      <c r="B142" s="10" t="s">
        <v>87</v>
      </c>
      <c r="C142" s="182" t="str">
        <f>+'[2]Resumen '!E9</f>
        <v>•	Están representados los paisajes más importantes de la Amazonia, lo que le confiere mayor validez a los modelos de planificación y ordenamiento del territorio, en los cuales la variabilidad temporal y espacial de las características de los paisajes es un factor determinante.
•	De acuerdo a lo anterior se encuentran suelos de diferentes tipos: a) suelos de las formas aluviales, b) suelos de la planicie amazónica disectada y c) suelos de las estructuras rocosas.
•	La red hidrográfica del Departamento drena hacia dos importantes cuencas, la gran mayoría del territorio (53,77%) hacia el río Amazonas (Vaupés, Apaporis, Papanaua y Ajajú) y el restante (46,23%) al río Orinoco (Guaviare e Inírida). Los ríos son tanto de origen andino, como de origen amazónico.
•	Cobertura de la tierra: de un total de 5.590.000 há., el 89% se encuentra en bosques naturales; el 3.3% está intervenido bajo diferentes formas de utilización de los recursos naturales; el 1,7% se encuentra en sabanas naturales y el 6% restante corresponde a las formaciones rocosas y los cuerpos de agua.
•	Todo su territorio está bajo alguna categoría de protección de los recursos naturales: zonas de preservación y recuperación para la producción en la porción del AMEM que se encuentra en el Departamento; dos áreas del SPNN, la reserva forestal de la Amazonia y los 14 resguardos indígenas.</v>
      </c>
      <c r="D142" s="183"/>
      <c r="E142" s="183"/>
      <c r="F142" s="184"/>
    </row>
    <row r="143" spans="2:7" ht="101.5" x14ac:dyDescent="0.35">
      <c r="B143" s="10" t="s">
        <v>146</v>
      </c>
      <c r="C143" s="62">
        <f>+IF('[2]Homologación METT - GEF 7'!L122="","",'[2]Homologación METT - GEF 7'!L122)</f>
        <v>0</v>
      </c>
      <c r="D143" s="63"/>
      <c r="E143" s="63"/>
      <c r="F143" s="64" t="s">
        <v>147</v>
      </c>
    </row>
    <row r="144" spans="2:7" ht="96" customHeight="1" x14ac:dyDescent="0.35">
      <c r="B144" s="10" t="s">
        <v>87</v>
      </c>
      <c r="C144" s="182" t="str">
        <f>+'[2]Resumen '!E25</f>
        <v>En el año 2020 se aplico el METT para establer una linea base.
Para el año 2021 se hace el análisis con el apoyo de la herramienta de analisis de efectividad y manejo de PNN y su homologación al METT.
Se realizó linea de seguimiento en 2022 y 2023.</v>
      </c>
      <c r="D144" s="183"/>
      <c r="E144" s="183"/>
      <c r="F144" s="184"/>
    </row>
    <row r="145" spans="2:9" ht="87" x14ac:dyDescent="0.35">
      <c r="B145" s="10" t="s">
        <v>148</v>
      </c>
      <c r="C145" s="62">
        <v>1</v>
      </c>
      <c r="D145" s="63"/>
      <c r="E145" s="63"/>
      <c r="F145" s="64" t="s">
        <v>149</v>
      </c>
    </row>
    <row r="146" spans="2:9" ht="96" customHeight="1" x14ac:dyDescent="0.35">
      <c r="B146" s="10" t="s">
        <v>87</v>
      </c>
      <c r="C146" s="182" t="str">
        <f>+IF(C145="","",'[2]Resumen '!E36)</f>
        <v xml:space="preserve">No se cuenta con el equipo e infraestructura para la gestión de AP. 
LS 2023: La CDA cuenta con una camioneta que fue donada en 2022 por Visión Amazonia y que se emplea para varias labores de la Autorida Ambiental, entre esas, movilización al AP. También se cuenta con una moto y un dron </v>
      </c>
      <c r="D146" s="183"/>
      <c r="E146" s="183"/>
      <c r="F146" s="184"/>
    </row>
    <row r="147" spans="2:9" ht="116" x14ac:dyDescent="0.35">
      <c r="B147" s="10" t="s">
        <v>150</v>
      </c>
      <c r="C147" s="66">
        <v>1</v>
      </c>
      <c r="D147" s="63"/>
      <c r="E147" s="63"/>
      <c r="F147" s="64" t="s">
        <v>151</v>
      </c>
    </row>
    <row r="148" spans="2:9" ht="96" customHeight="1" x14ac:dyDescent="0.35">
      <c r="B148" s="10" t="s">
        <v>87</v>
      </c>
      <c r="C148" s="185" t="str">
        <f>+'[2]Homologación METT - GEF 6'!G130</f>
        <v>Este aspecto no es considerado relevante en el manejo del AP.</v>
      </c>
      <c r="D148" s="186"/>
      <c r="E148" s="186"/>
      <c r="F148" s="187"/>
    </row>
    <row r="149" spans="2:9" ht="101.5" x14ac:dyDescent="0.35">
      <c r="B149" s="10" t="s">
        <v>152</v>
      </c>
      <c r="C149" s="66">
        <v>1</v>
      </c>
      <c r="D149" s="63"/>
      <c r="E149" s="63"/>
      <c r="F149" s="64" t="s">
        <v>153</v>
      </c>
    </row>
    <row r="150" spans="2:9" ht="96" customHeight="1" x14ac:dyDescent="0.35">
      <c r="B150" s="10" t="s">
        <v>87</v>
      </c>
      <c r="C150" s="185" t="str">
        <f>+'[2]Homologación METT - GEF 6'!G134</f>
        <v>Este aspecto no es considerado relevante en el manejo del AP.</v>
      </c>
      <c r="D150" s="186"/>
      <c r="E150" s="186"/>
      <c r="F150" s="187"/>
    </row>
    <row r="151" spans="2:9" ht="58" x14ac:dyDescent="0.35">
      <c r="B151" s="10" t="s">
        <v>154</v>
      </c>
      <c r="C151" s="62">
        <f>+IF('[2]Homologación METT - GEF 7'!L138="","",'[2]Homologación METT - GEF 7'!L138)</f>
        <v>2</v>
      </c>
      <c r="D151" s="63"/>
      <c r="E151" s="63"/>
      <c r="F151" s="67" t="s">
        <v>155</v>
      </c>
      <c r="G151" s="65"/>
    </row>
    <row r="152" spans="2:9" ht="14.5" x14ac:dyDescent="0.35">
      <c r="B152" s="10" t="s">
        <v>87</v>
      </c>
      <c r="C152" s="179" t="s">
        <v>156</v>
      </c>
      <c r="D152" s="180"/>
      <c r="E152" s="180"/>
      <c r="F152" s="181"/>
      <c r="G152" s="65"/>
    </row>
    <row r="153" spans="2:9" ht="19.5" thickBot="1" x14ac:dyDescent="0.4">
      <c r="B153" s="68" t="s">
        <v>157</v>
      </c>
      <c r="C153" s="69">
        <f>SUM(C75:C152)</f>
        <v>36</v>
      </c>
      <c r="D153" s="70">
        <f>SUM(D75:D152)</f>
        <v>0</v>
      </c>
      <c r="E153" s="70">
        <f>SUM(E75:E152)</f>
        <v>0</v>
      </c>
      <c r="F153" s="71" t="s">
        <v>158</v>
      </c>
      <c r="G153" s="65"/>
    </row>
    <row r="154" spans="2:9" x14ac:dyDescent="0.35">
      <c r="B154" s="72"/>
      <c r="C154" s="73"/>
      <c r="D154" s="73"/>
      <c r="E154" s="74"/>
      <c r="F154" s="75"/>
      <c r="G154" s="76"/>
    </row>
    <row r="155" spans="2:9" x14ac:dyDescent="0.35">
      <c r="B155" s="72"/>
      <c r="C155" s="73"/>
      <c r="D155" s="73"/>
      <c r="E155" s="74"/>
      <c r="F155" s="75"/>
      <c r="G155" s="76"/>
    </row>
    <row r="156" spans="2:9" ht="14" thickBot="1" x14ac:dyDescent="0.4">
      <c r="B156" s="72"/>
      <c r="C156" s="73"/>
      <c r="D156" s="73"/>
      <c r="E156" s="74"/>
      <c r="F156" s="75"/>
      <c r="G156" s="76"/>
    </row>
    <row r="157" spans="2:9" ht="30" customHeight="1" x14ac:dyDescent="0.35">
      <c r="B157" s="168" t="s">
        <v>159</v>
      </c>
      <c r="C157" s="169"/>
      <c r="D157" s="169"/>
      <c r="E157" s="169"/>
      <c r="F157" s="170"/>
      <c r="G157" s="29"/>
      <c r="H157" s="77"/>
      <c r="I157" s="78"/>
    </row>
    <row r="158" spans="2:9" ht="56.25" customHeight="1" x14ac:dyDescent="0.35">
      <c r="B158" s="171" t="s">
        <v>160</v>
      </c>
      <c r="C158" s="172"/>
      <c r="D158" s="172"/>
      <c r="E158" s="172"/>
      <c r="F158" s="173"/>
      <c r="G158" s="29"/>
      <c r="H158" s="77"/>
      <c r="I158" s="78"/>
    </row>
    <row r="159" spans="2:9" ht="24.75" customHeight="1" x14ac:dyDescent="0.35">
      <c r="B159" s="79" t="s">
        <v>49</v>
      </c>
      <c r="C159" s="174" t="s">
        <v>161</v>
      </c>
      <c r="D159" s="175"/>
      <c r="E159" s="174" t="s">
        <v>162</v>
      </c>
      <c r="F159" s="176"/>
    </row>
    <row r="160" spans="2:9" ht="78.75" customHeight="1" x14ac:dyDescent="0.35">
      <c r="B160" s="80" t="s">
        <v>163</v>
      </c>
      <c r="C160" s="177" t="s">
        <v>164</v>
      </c>
      <c r="D160" s="177"/>
      <c r="E160" s="177" t="s">
        <v>165</v>
      </c>
      <c r="F160" s="178"/>
    </row>
    <row r="161" spans="2:6" ht="98.15" customHeight="1" x14ac:dyDescent="0.35">
      <c r="B161" s="81" t="str">
        <f>B40</f>
        <v>Indicator 1</v>
      </c>
      <c r="C161" s="163" t="s">
        <v>189</v>
      </c>
      <c r="D161" s="163"/>
      <c r="E161" s="163" t="s">
        <v>190</v>
      </c>
      <c r="F161" s="164"/>
    </row>
    <row r="162" spans="2:6" ht="98.15" customHeight="1" x14ac:dyDescent="0.35">
      <c r="B162" s="81" t="str">
        <f t="shared" ref="B162:B165" si="0">B41</f>
        <v>Indicator 2</v>
      </c>
      <c r="C162" s="163" t="s">
        <v>189</v>
      </c>
      <c r="D162" s="163"/>
      <c r="E162" s="163" t="s">
        <v>190</v>
      </c>
      <c r="F162" s="164"/>
    </row>
    <row r="163" spans="2:6" ht="98.15" customHeight="1" x14ac:dyDescent="0.35">
      <c r="B163" s="81" t="str">
        <f t="shared" si="0"/>
        <v>Indicator 3</v>
      </c>
      <c r="C163" s="163"/>
      <c r="D163" s="163"/>
      <c r="E163" s="163"/>
      <c r="F163" s="164"/>
    </row>
    <row r="164" spans="2:6" ht="98.15" customHeight="1" x14ac:dyDescent="0.35">
      <c r="B164" s="81" t="str">
        <f t="shared" si="0"/>
        <v>Indicator 4</v>
      </c>
      <c r="C164" s="163"/>
      <c r="D164" s="163"/>
      <c r="E164" s="163"/>
      <c r="F164" s="164"/>
    </row>
    <row r="165" spans="2:6" ht="98.15" customHeight="1" thickBot="1" x14ac:dyDescent="0.4">
      <c r="B165" s="82" t="str">
        <f t="shared" si="0"/>
        <v>Indicator 5</v>
      </c>
      <c r="C165" s="165"/>
      <c r="D165" s="165"/>
      <c r="E165" s="165"/>
      <c r="F165" s="166"/>
    </row>
    <row r="166" spans="2:6" x14ac:dyDescent="0.35">
      <c r="B166" s="72"/>
      <c r="F166" s="83"/>
    </row>
    <row r="167" spans="2:6" x14ac:dyDescent="0.35">
      <c r="B167" s="72"/>
      <c r="F167" s="83"/>
    </row>
    <row r="168" spans="2:6" x14ac:dyDescent="0.35">
      <c r="B168" s="72"/>
      <c r="F168" s="83"/>
    </row>
    <row r="169" spans="2:6" x14ac:dyDescent="0.35">
      <c r="B169" s="72"/>
      <c r="F169" s="83"/>
    </row>
    <row r="170" spans="2:6" x14ac:dyDescent="0.35">
      <c r="B170" s="72"/>
      <c r="F170" s="83"/>
    </row>
    <row r="171" spans="2:6" x14ac:dyDescent="0.35">
      <c r="B171" s="72"/>
      <c r="F171" s="83"/>
    </row>
    <row r="172" spans="2:6" x14ac:dyDescent="0.35">
      <c r="B172" s="72"/>
      <c r="F172" s="83"/>
    </row>
    <row r="173" spans="2:6" x14ac:dyDescent="0.35">
      <c r="B173" s="72"/>
      <c r="F173" s="83"/>
    </row>
    <row r="174" spans="2:6" x14ac:dyDescent="0.35">
      <c r="B174" s="72"/>
      <c r="F174" s="83"/>
    </row>
    <row r="175" spans="2:6" x14ac:dyDescent="0.35">
      <c r="B175" s="72"/>
      <c r="F175" s="83"/>
    </row>
    <row r="176" spans="2:6" x14ac:dyDescent="0.35">
      <c r="B176" s="72"/>
      <c r="F176" s="83"/>
    </row>
    <row r="177" spans="2:6" x14ac:dyDescent="0.35">
      <c r="B177" s="72"/>
      <c r="F177" s="83"/>
    </row>
    <row r="178" spans="2:6" x14ac:dyDescent="0.35">
      <c r="B178" s="72"/>
      <c r="F178" s="83"/>
    </row>
    <row r="179" spans="2:6" x14ac:dyDescent="0.35">
      <c r="B179" s="72"/>
      <c r="F179" s="83"/>
    </row>
    <row r="180" spans="2:6" x14ac:dyDescent="0.35">
      <c r="B180" s="72"/>
      <c r="F180" s="83"/>
    </row>
    <row r="181" spans="2:6" x14ac:dyDescent="0.35">
      <c r="B181" s="72"/>
      <c r="F181" s="83"/>
    </row>
    <row r="182" spans="2:6" x14ac:dyDescent="0.35">
      <c r="B182" s="72"/>
      <c r="F182" s="83"/>
    </row>
    <row r="183" spans="2:6" x14ac:dyDescent="0.35">
      <c r="B183" s="72"/>
      <c r="F183" s="83"/>
    </row>
    <row r="184" spans="2:6" x14ac:dyDescent="0.35">
      <c r="B184" s="72"/>
      <c r="F184" s="83"/>
    </row>
    <row r="185" spans="2:6" x14ac:dyDescent="0.35">
      <c r="B185" s="72"/>
      <c r="F185" s="83"/>
    </row>
    <row r="186" spans="2:6" x14ac:dyDescent="0.35">
      <c r="B186" s="72"/>
      <c r="F186" s="83"/>
    </row>
    <row r="187" spans="2:6" x14ac:dyDescent="0.35">
      <c r="B187" s="72"/>
      <c r="F187" s="83"/>
    </row>
    <row r="188" spans="2:6" x14ac:dyDescent="0.35">
      <c r="B188" s="72"/>
      <c r="F188" s="83"/>
    </row>
    <row r="189" spans="2:6" x14ac:dyDescent="0.35">
      <c r="B189" s="72"/>
      <c r="F189" s="83"/>
    </row>
    <row r="190" spans="2:6" x14ac:dyDescent="0.35">
      <c r="B190" s="72"/>
      <c r="F190" s="83"/>
    </row>
    <row r="191" spans="2:6" x14ac:dyDescent="0.35">
      <c r="B191" s="72"/>
      <c r="F191" s="83"/>
    </row>
    <row r="192" spans="2:6" x14ac:dyDescent="0.35">
      <c r="B192" s="72"/>
      <c r="F192" s="83"/>
    </row>
    <row r="193" spans="2:6" x14ac:dyDescent="0.35">
      <c r="B193" s="72"/>
      <c r="F193" s="83"/>
    </row>
    <row r="194" spans="2:6" x14ac:dyDescent="0.35">
      <c r="B194" s="72"/>
      <c r="F194" s="83"/>
    </row>
    <row r="195" spans="2:6" x14ac:dyDescent="0.35">
      <c r="B195" s="72"/>
      <c r="F195" s="83"/>
    </row>
    <row r="196" spans="2:6" x14ac:dyDescent="0.35">
      <c r="B196" s="72"/>
      <c r="F196" s="83"/>
    </row>
    <row r="197" spans="2:6" x14ac:dyDescent="0.35">
      <c r="B197" s="72"/>
      <c r="F197" s="83"/>
    </row>
    <row r="198" spans="2:6" x14ac:dyDescent="0.35">
      <c r="B198" s="72"/>
      <c r="F198" s="83"/>
    </row>
    <row r="199" spans="2:6" x14ac:dyDescent="0.35">
      <c r="B199" s="72"/>
      <c r="F199" s="83"/>
    </row>
    <row r="200" spans="2:6" x14ac:dyDescent="0.35">
      <c r="B200" s="72"/>
      <c r="F200" s="83"/>
    </row>
    <row r="201" spans="2:6" x14ac:dyDescent="0.35">
      <c r="B201" s="72"/>
      <c r="F201" s="83"/>
    </row>
    <row r="202" spans="2:6" x14ac:dyDescent="0.35">
      <c r="B202" s="72"/>
      <c r="F202" s="83"/>
    </row>
    <row r="203" spans="2:6" x14ac:dyDescent="0.35">
      <c r="B203" s="72"/>
      <c r="F203" s="83"/>
    </row>
    <row r="204" spans="2:6" x14ac:dyDescent="0.35">
      <c r="B204" s="72"/>
      <c r="F204" s="83"/>
    </row>
    <row r="205" spans="2:6" x14ac:dyDescent="0.35">
      <c r="B205" s="72"/>
      <c r="F205" s="83"/>
    </row>
    <row r="206" spans="2:6" x14ac:dyDescent="0.35">
      <c r="B206" s="72"/>
      <c r="F206" s="83"/>
    </row>
    <row r="207" spans="2:6" x14ac:dyDescent="0.35">
      <c r="B207" s="72"/>
      <c r="F207" s="83"/>
    </row>
    <row r="208" spans="2:6" x14ac:dyDescent="0.35">
      <c r="B208" s="72"/>
      <c r="F208" s="83"/>
    </row>
    <row r="209" spans="2:6" x14ac:dyDescent="0.35">
      <c r="B209" s="72"/>
      <c r="F209" s="83"/>
    </row>
    <row r="210" spans="2:6" x14ac:dyDescent="0.35">
      <c r="B210" s="72"/>
      <c r="F210" s="83"/>
    </row>
    <row r="211" spans="2:6" x14ac:dyDescent="0.35">
      <c r="B211" s="72"/>
      <c r="F211" s="83"/>
    </row>
    <row r="212" spans="2:6" x14ac:dyDescent="0.35">
      <c r="B212" s="72"/>
      <c r="F212" s="83"/>
    </row>
    <row r="213" spans="2:6" x14ac:dyDescent="0.35">
      <c r="B213" s="72"/>
      <c r="F213" s="83"/>
    </row>
    <row r="214" spans="2:6" x14ac:dyDescent="0.35">
      <c r="B214" s="72"/>
      <c r="F214" s="83"/>
    </row>
    <row r="215" spans="2:6" x14ac:dyDescent="0.35">
      <c r="B215" s="72"/>
      <c r="F215" s="83"/>
    </row>
    <row r="216" spans="2:6" x14ac:dyDescent="0.35">
      <c r="B216" s="72"/>
      <c r="F216" s="83"/>
    </row>
    <row r="217" spans="2:6" x14ac:dyDescent="0.35">
      <c r="B217" s="72"/>
      <c r="F217" s="83"/>
    </row>
    <row r="218" spans="2:6" x14ac:dyDescent="0.35">
      <c r="B218" s="72"/>
      <c r="F218" s="83"/>
    </row>
    <row r="219" spans="2:6" x14ac:dyDescent="0.35">
      <c r="B219" s="72"/>
      <c r="F219" s="83"/>
    </row>
    <row r="220" spans="2:6" x14ac:dyDescent="0.35">
      <c r="B220" s="72"/>
      <c r="F220" s="83"/>
    </row>
    <row r="221" spans="2:6" x14ac:dyDescent="0.35">
      <c r="B221" s="72"/>
      <c r="F221" s="83"/>
    </row>
    <row r="222" spans="2:6" x14ac:dyDescent="0.35">
      <c r="B222" s="72"/>
      <c r="F222" s="83"/>
    </row>
    <row r="223" spans="2:6" x14ac:dyDescent="0.35">
      <c r="B223" s="72"/>
      <c r="F223" s="83"/>
    </row>
    <row r="224" spans="2:6" x14ac:dyDescent="0.35">
      <c r="B224" s="72"/>
      <c r="F224" s="83"/>
    </row>
    <row r="225" spans="2:6" x14ac:dyDescent="0.35">
      <c r="B225" s="72"/>
      <c r="F225" s="83"/>
    </row>
    <row r="226" spans="2:6" x14ac:dyDescent="0.35">
      <c r="B226" s="72"/>
      <c r="F226" s="83"/>
    </row>
    <row r="227" spans="2:6" x14ac:dyDescent="0.35">
      <c r="B227" s="72"/>
      <c r="F227" s="83"/>
    </row>
    <row r="228" spans="2:6" x14ac:dyDescent="0.35">
      <c r="B228" s="72"/>
      <c r="F228" s="83"/>
    </row>
    <row r="229" spans="2:6" x14ac:dyDescent="0.35">
      <c r="B229" s="72"/>
      <c r="F229" s="83"/>
    </row>
    <row r="230" spans="2:6" x14ac:dyDescent="0.35">
      <c r="B230" s="72"/>
      <c r="F230" s="83"/>
    </row>
    <row r="231" spans="2:6" x14ac:dyDescent="0.35">
      <c r="B231" s="72"/>
      <c r="F231" s="83"/>
    </row>
    <row r="232" spans="2:6" x14ac:dyDescent="0.35">
      <c r="B232" s="72"/>
      <c r="F232" s="83"/>
    </row>
    <row r="233" spans="2:6" x14ac:dyDescent="0.35">
      <c r="B233" s="72"/>
      <c r="F233" s="83"/>
    </row>
    <row r="234" spans="2:6" x14ac:dyDescent="0.35">
      <c r="B234" s="72"/>
      <c r="F234" s="83"/>
    </row>
    <row r="235" spans="2:6" x14ac:dyDescent="0.35">
      <c r="B235" s="72"/>
      <c r="F235" s="83"/>
    </row>
    <row r="236" spans="2:6" x14ac:dyDescent="0.35">
      <c r="B236" s="72"/>
      <c r="F236" s="83"/>
    </row>
    <row r="237" spans="2:6" x14ac:dyDescent="0.35">
      <c r="B237" s="72"/>
      <c r="F237" s="83"/>
    </row>
    <row r="238" spans="2:6" x14ac:dyDescent="0.35">
      <c r="B238" s="72"/>
      <c r="F238" s="83"/>
    </row>
    <row r="239" spans="2:6" x14ac:dyDescent="0.35">
      <c r="B239" s="72"/>
      <c r="F239" s="83"/>
    </row>
    <row r="240" spans="2:6" x14ac:dyDescent="0.35">
      <c r="B240" s="72"/>
      <c r="F240" s="83"/>
    </row>
    <row r="241" spans="2:6" x14ac:dyDescent="0.35">
      <c r="B241" s="72"/>
      <c r="F241" s="83"/>
    </row>
    <row r="242" spans="2:6" x14ac:dyDescent="0.35">
      <c r="B242" s="72"/>
      <c r="F242" s="83"/>
    </row>
    <row r="243" spans="2:6" x14ac:dyDescent="0.35">
      <c r="B243" s="72"/>
      <c r="F243" s="83"/>
    </row>
    <row r="244" spans="2:6" x14ac:dyDescent="0.35">
      <c r="B244" s="72"/>
      <c r="F244" s="83"/>
    </row>
    <row r="245" spans="2:6" x14ac:dyDescent="0.35">
      <c r="B245" s="72"/>
      <c r="F245" s="83"/>
    </row>
    <row r="246" spans="2:6" x14ac:dyDescent="0.35">
      <c r="B246" s="72"/>
      <c r="F246" s="83"/>
    </row>
    <row r="247" spans="2:6" x14ac:dyDescent="0.35">
      <c r="B247" s="72"/>
      <c r="F247" s="83"/>
    </row>
    <row r="248" spans="2:6" x14ac:dyDescent="0.35">
      <c r="B248" s="72"/>
      <c r="F248" s="83"/>
    </row>
    <row r="249" spans="2:6" x14ac:dyDescent="0.35">
      <c r="B249" s="72"/>
      <c r="F249" s="83"/>
    </row>
    <row r="250" spans="2:6" x14ac:dyDescent="0.35">
      <c r="B250" s="72"/>
      <c r="F250" s="83"/>
    </row>
    <row r="251" spans="2:6" x14ac:dyDescent="0.35">
      <c r="B251" s="72"/>
      <c r="F251" s="83"/>
    </row>
    <row r="252" spans="2:6" x14ac:dyDescent="0.35">
      <c r="B252" s="72"/>
      <c r="F252" s="83"/>
    </row>
    <row r="253" spans="2:6" x14ac:dyDescent="0.35">
      <c r="B253" s="72"/>
      <c r="F253" s="83"/>
    </row>
    <row r="254" spans="2:6" x14ac:dyDescent="0.35">
      <c r="B254" s="72"/>
      <c r="F254" s="83"/>
    </row>
    <row r="255" spans="2:6" x14ac:dyDescent="0.35">
      <c r="B255" s="72"/>
      <c r="F255" s="83"/>
    </row>
    <row r="256" spans="2:6" x14ac:dyDescent="0.35">
      <c r="B256" s="72"/>
      <c r="F256" s="83"/>
    </row>
    <row r="257" spans="2:6" x14ac:dyDescent="0.35">
      <c r="B257" s="72"/>
      <c r="F257" s="83"/>
    </row>
    <row r="258" spans="2:6" x14ac:dyDescent="0.35">
      <c r="B258" s="72"/>
      <c r="F258" s="83"/>
    </row>
    <row r="259" spans="2:6" x14ac:dyDescent="0.35">
      <c r="B259" s="72"/>
      <c r="F259" s="83"/>
    </row>
    <row r="260" spans="2:6" x14ac:dyDescent="0.35">
      <c r="B260" s="72"/>
      <c r="F260" s="83"/>
    </row>
    <row r="261" spans="2:6" x14ac:dyDescent="0.35">
      <c r="B261" s="72"/>
      <c r="F261" s="83"/>
    </row>
    <row r="262" spans="2:6" x14ac:dyDescent="0.35">
      <c r="B262" s="72"/>
      <c r="F262" s="83"/>
    </row>
    <row r="263" spans="2:6" x14ac:dyDescent="0.35">
      <c r="B263" s="72"/>
      <c r="F263" s="83"/>
    </row>
    <row r="264" spans="2:6" x14ac:dyDescent="0.35">
      <c r="B264" s="72"/>
      <c r="F264" s="83"/>
    </row>
    <row r="265" spans="2:6" x14ac:dyDescent="0.35">
      <c r="B265" s="72"/>
      <c r="F265" s="83"/>
    </row>
    <row r="266" spans="2:6" x14ac:dyDescent="0.35">
      <c r="B266" s="72"/>
      <c r="F266" s="83"/>
    </row>
    <row r="267" spans="2:6" x14ac:dyDescent="0.35">
      <c r="B267" s="72"/>
      <c r="F267" s="83"/>
    </row>
    <row r="268" spans="2:6" x14ac:dyDescent="0.35">
      <c r="B268" s="72"/>
      <c r="F268" s="83"/>
    </row>
    <row r="269" spans="2:6" x14ac:dyDescent="0.35">
      <c r="B269" s="72"/>
      <c r="F269" s="83"/>
    </row>
    <row r="270" spans="2:6" x14ac:dyDescent="0.35">
      <c r="B270" s="72"/>
      <c r="F270" s="83"/>
    </row>
    <row r="271" spans="2:6" x14ac:dyDescent="0.35">
      <c r="B271" s="72"/>
      <c r="F271" s="83"/>
    </row>
    <row r="272" spans="2:6" x14ac:dyDescent="0.35">
      <c r="B272" s="72"/>
      <c r="F272" s="83"/>
    </row>
    <row r="273" spans="2:6" x14ac:dyDescent="0.35">
      <c r="B273" s="72"/>
      <c r="F273" s="83"/>
    </row>
    <row r="274" spans="2:6" x14ac:dyDescent="0.35">
      <c r="B274" s="72"/>
      <c r="F274" s="83"/>
    </row>
    <row r="275" spans="2:6" x14ac:dyDescent="0.35">
      <c r="B275" s="72"/>
      <c r="F275" s="83"/>
    </row>
    <row r="276" spans="2:6" x14ac:dyDescent="0.35">
      <c r="B276" s="72"/>
      <c r="F276" s="83"/>
    </row>
    <row r="277" spans="2:6" x14ac:dyDescent="0.35">
      <c r="B277" s="72"/>
      <c r="F277" s="83"/>
    </row>
    <row r="278" spans="2:6" x14ac:dyDescent="0.35">
      <c r="B278" s="72"/>
      <c r="F278" s="83"/>
    </row>
    <row r="279" spans="2:6" x14ac:dyDescent="0.35">
      <c r="B279" s="72"/>
      <c r="F279" s="83"/>
    </row>
    <row r="280" spans="2:6" x14ac:dyDescent="0.35">
      <c r="B280" s="72"/>
      <c r="F280" s="83"/>
    </row>
    <row r="281" spans="2:6" x14ac:dyDescent="0.35">
      <c r="B281" s="72"/>
      <c r="F281" s="83"/>
    </row>
    <row r="282" spans="2:6" x14ac:dyDescent="0.35">
      <c r="B282" s="72"/>
      <c r="F282" s="83"/>
    </row>
    <row r="283" spans="2:6" x14ac:dyDescent="0.35">
      <c r="B283" s="72"/>
      <c r="F283" s="83"/>
    </row>
    <row r="284" spans="2:6" x14ac:dyDescent="0.35">
      <c r="B284" s="72"/>
      <c r="F284" s="83"/>
    </row>
    <row r="285" spans="2:6" x14ac:dyDescent="0.35">
      <c r="B285" s="72"/>
      <c r="F285" s="83"/>
    </row>
    <row r="286" spans="2:6" x14ac:dyDescent="0.35">
      <c r="B286" s="72"/>
      <c r="F286" s="83"/>
    </row>
    <row r="287" spans="2:6" x14ac:dyDescent="0.35">
      <c r="B287" s="72"/>
      <c r="F287" s="83"/>
    </row>
    <row r="288" spans="2:6" x14ac:dyDescent="0.35">
      <c r="B288" s="72"/>
      <c r="F288" s="83"/>
    </row>
    <row r="289" spans="2:6" x14ac:dyDescent="0.35">
      <c r="B289" s="72"/>
      <c r="F289" s="83"/>
    </row>
    <row r="290" spans="2:6" x14ac:dyDescent="0.35">
      <c r="B290" s="72"/>
      <c r="F290" s="83"/>
    </row>
    <row r="291" spans="2:6" x14ac:dyDescent="0.35">
      <c r="B291" s="72"/>
      <c r="F291" s="83"/>
    </row>
    <row r="292" spans="2:6" x14ac:dyDescent="0.35">
      <c r="B292" s="72"/>
      <c r="F292" s="83"/>
    </row>
    <row r="293" spans="2:6" x14ac:dyDescent="0.35">
      <c r="B293" s="72"/>
      <c r="F293" s="83"/>
    </row>
    <row r="294" spans="2:6" x14ac:dyDescent="0.35">
      <c r="B294" s="72"/>
      <c r="F294" s="83"/>
    </row>
    <row r="295" spans="2:6" x14ac:dyDescent="0.35">
      <c r="B295" s="72"/>
      <c r="F295" s="83"/>
    </row>
    <row r="296" spans="2:6" x14ac:dyDescent="0.35">
      <c r="B296" s="72"/>
      <c r="F296" s="83"/>
    </row>
    <row r="297" spans="2:6" x14ac:dyDescent="0.35">
      <c r="B297" s="72"/>
      <c r="F297" s="83"/>
    </row>
    <row r="298" spans="2:6" x14ac:dyDescent="0.35">
      <c r="B298" s="72"/>
      <c r="F298" s="83"/>
    </row>
    <row r="299" spans="2:6" x14ac:dyDescent="0.35">
      <c r="B299" s="72"/>
      <c r="F299" s="83"/>
    </row>
    <row r="300" spans="2:6" x14ac:dyDescent="0.35">
      <c r="B300" s="72"/>
      <c r="F300" s="83"/>
    </row>
    <row r="301" spans="2:6" x14ac:dyDescent="0.35">
      <c r="B301" s="72"/>
      <c r="F301" s="83"/>
    </row>
    <row r="302" spans="2:6" x14ac:dyDescent="0.35">
      <c r="B302" s="72"/>
      <c r="F302" s="83"/>
    </row>
    <row r="303" spans="2:6" x14ac:dyDescent="0.35">
      <c r="B303" s="72"/>
      <c r="F303" s="83"/>
    </row>
    <row r="304" spans="2:6" x14ac:dyDescent="0.35">
      <c r="B304" s="72"/>
      <c r="F304" s="83"/>
    </row>
    <row r="305" spans="2:6" x14ac:dyDescent="0.35">
      <c r="B305" s="72"/>
      <c r="F305" s="83"/>
    </row>
    <row r="306" spans="2:6" x14ac:dyDescent="0.35">
      <c r="B306" s="72"/>
      <c r="F306" s="83"/>
    </row>
    <row r="307" spans="2:6" x14ac:dyDescent="0.35">
      <c r="F307" s="83"/>
    </row>
    <row r="308" spans="2:6" x14ac:dyDescent="0.35">
      <c r="B308" s="1"/>
      <c r="C308" s="1"/>
      <c r="D308" s="1"/>
      <c r="E308" s="1"/>
      <c r="F308" s="83"/>
    </row>
    <row r="309" spans="2:6" x14ac:dyDescent="0.35">
      <c r="B309" s="1"/>
      <c r="C309" s="1"/>
      <c r="D309" s="1"/>
      <c r="E309" s="1"/>
      <c r="F309" s="83"/>
    </row>
    <row r="310" spans="2:6" x14ac:dyDescent="0.35">
      <c r="B310" s="1"/>
      <c r="C310" s="1"/>
      <c r="D310" s="1"/>
      <c r="E310" s="1"/>
      <c r="F310" s="83"/>
    </row>
    <row r="311" spans="2:6" x14ac:dyDescent="0.35">
      <c r="B311" s="1"/>
      <c r="C311" s="1"/>
      <c r="D311" s="1"/>
      <c r="E311" s="1"/>
      <c r="F311" s="83"/>
    </row>
    <row r="312" spans="2:6" x14ac:dyDescent="0.35">
      <c r="B312" s="1"/>
      <c r="C312" s="1"/>
      <c r="D312" s="1"/>
      <c r="E312" s="1"/>
      <c r="F312" s="83"/>
    </row>
    <row r="313" spans="2:6" x14ac:dyDescent="0.35">
      <c r="B313" s="1"/>
      <c r="C313" s="1"/>
      <c r="D313" s="1"/>
      <c r="E313" s="1"/>
      <c r="F313" s="83"/>
    </row>
    <row r="314" spans="2:6" x14ac:dyDescent="0.35">
      <c r="B314" s="1"/>
      <c r="C314" s="1"/>
      <c r="D314" s="1"/>
      <c r="E314" s="1"/>
      <c r="F314" s="83"/>
    </row>
    <row r="315" spans="2:6" x14ac:dyDescent="0.35">
      <c r="B315" s="1"/>
      <c r="C315" s="1"/>
      <c r="D315" s="1"/>
      <c r="E315" s="1"/>
      <c r="F315" s="83"/>
    </row>
    <row r="316" spans="2:6" x14ac:dyDescent="0.35">
      <c r="B316" s="1"/>
      <c r="C316" s="1"/>
      <c r="D316" s="1"/>
      <c r="E316" s="1"/>
      <c r="F316" s="83"/>
    </row>
    <row r="317" spans="2:6" x14ac:dyDescent="0.35">
      <c r="B317" s="1"/>
      <c r="C317" s="1"/>
      <c r="D317" s="1"/>
      <c r="E317" s="1"/>
      <c r="F317" s="83"/>
    </row>
    <row r="318" spans="2:6" x14ac:dyDescent="0.35">
      <c r="B318" s="1"/>
      <c r="C318" s="1"/>
      <c r="D318" s="1"/>
      <c r="E318" s="1"/>
      <c r="F318" s="83"/>
    </row>
    <row r="319" spans="2:6" x14ac:dyDescent="0.35">
      <c r="B319" s="1"/>
      <c r="C319" s="1"/>
      <c r="D319" s="1"/>
      <c r="E319" s="1"/>
      <c r="F319" s="83"/>
    </row>
    <row r="320" spans="2:6" x14ac:dyDescent="0.35">
      <c r="B320" s="1"/>
      <c r="C320" s="1"/>
      <c r="D320" s="1"/>
      <c r="E320" s="1"/>
      <c r="F320" s="83"/>
    </row>
    <row r="321" spans="2:6" x14ac:dyDescent="0.35">
      <c r="B321" s="1"/>
      <c r="C321" s="1"/>
      <c r="D321" s="1"/>
      <c r="E321" s="1"/>
      <c r="F321" s="83"/>
    </row>
    <row r="322" spans="2:6" x14ac:dyDescent="0.35">
      <c r="B322" s="1"/>
      <c r="C322" s="1"/>
      <c r="D322" s="1"/>
      <c r="E322" s="1"/>
      <c r="F322" s="83"/>
    </row>
    <row r="323" spans="2:6" x14ac:dyDescent="0.35">
      <c r="B323" s="1"/>
      <c r="C323" s="1"/>
      <c r="D323" s="1"/>
      <c r="E323" s="1"/>
      <c r="F323" s="83"/>
    </row>
    <row r="324" spans="2:6" x14ac:dyDescent="0.35">
      <c r="B324" s="1"/>
      <c r="C324" s="1"/>
      <c r="D324" s="1"/>
      <c r="E324" s="1"/>
      <c r="F324" s="83"/>
    </row>
    <row r="325" spans="2:6" x14ac:dyDescent="0.35">
      <c r="B325" s="1"/>
      <c r="C325" s="1"/>
      <c r="D325" s="1"/>
      <c r="E325" s="1"/>
      <c r="F325" s="83"/>
    </row>
    <row r="326" spans="2:6" x14ac:dyDescent="0.35">
      <c r="B326" s="1"/>
      <c r="C326" s="1"/>
      <c r="D326" s="1"/>
      <c r="E326" s="1"/>
      <c r="F326" s="83"/>
    </row>
    <row r="327" spans="2:6" x14ac:dyDescent="0.35">
      <c r="B327" s="1"/>
      <c r="C327" s="1"/>
      <c r="D327" s="1"/>
      <c r="E327" s="1"/>
      <c r="F327" s="83"/>
    </row>
    <row r="328" spans="2:6" x14ac:dyDescent="0.35">
      <c r="B328" s="1"/>
      <c r="C328" s="1"/>
      <c r="D328" s="1"/>
      <c r="E328" s="1"/>
      <c r="F328" s="83"/>
    </row>
    <row r="329" spans="2:6" x14ac:dyDescent="0.35">
      <c r="B329" s="1"/>
      <c r="C329" s="1"/>
      <c r="D329" s="1"/>
      <c r="E329" s="1"/>
      <c r="F329" s="83"/>
    </row>
    <row r="330" spans="2:6" x14ac:dyDescent="0.35">
      <c r="B330" s="1"/>
      <c r="C330" s="1"/>
      <c r="D330" s="1"/>
      <c r="E330" s="1"/>
      <c r="F330" s="83"/>
    </row>
    <row r="331" spans="2:6" x14ac:dyDescent="0.35">
      <c r="B331" s="1"/>
      <c r="C331" s="1"/>
      <c r="D331" s="1"/>
      <c r="E331" s="1"/>
      <c r="F331" s="83"/>
    </row>
    <row r="332" spans="2:6" x14ac:dyDescent="0.35">
      <c r="B332" s="1"/>
      <c r="C332" s="1"/>
      <c r="D332" s="1"/>
      <c r="E332" s="1"/>
      <c r="F332" s="83"/>
    </row>
    <row r="333" spans="2:6" x14ac:dyDescent="0.35">
      <c r="B333" s="1"/>
      <c r="C333" s="1"/>
      <c r="D333" s="1"/>
      <c r="E333" s="1"/>
      <c r="F333" s="83"/>
    </row>
    <row r="334" spans="2:6" x14ac:dyDescent="0.35">
      <c r="B334" s="1"/>
      <c r="C334" s="1"/>
      <c r="D334" s="1"/>
      <c r="E334" s="1"/>
      <c r="F334" s="83"/>
    </row>
    <row r="335" spans="2:6" x14ac:dyDescent="0.35">
      <c r="B335" s="1"/>
      <c r="C335" s="1"/>
      <c r="D335" s="1"/>
      <c r="E335" s="1"/>
      <c r="F335" s="83"/>
    </row>
    <row r="336" spans="2:6" x14ac:dyDescent="0.35">
      <c r="B336" s="1"/>
      <c r="C336" s="1"/>
      <c r="D336" s="1"/>
      <c r="E336" s="1"/>
      <c r="F336" s="83"/>
    </row>
    <row r="337" spans="2:6" x14ac:dyDescent="0.35">
      <c r="B337" s="1"/>
      <c r="C337" s="1"/>
      <c r="D337" s="1"/>
      <c r="E337" s="1"/>
      <c r="F337" s="83"/>
    </row>
    <row r="338" spans="2:6" x14ac:dyDescent="0.35">
      <c r="B338" s="1"/>
      <c r="C338" s="1"/>
      <c r="D338" s="1"/>
      <c r="E338" s="1"/>
      <c r="F338" s="83"/>
    </row>
    <row r="339" spans="2:6" x14ac:dyDescent="0.35">
      <c r="B339" s="1"/>
      <c r="C339" s="1"/>
      <c r="D339" s="1"/>
      <c r="E339" s="1"/>
      <c r="F339" s="83"/>
    </row>
    <row r="340" spans="2:6" x14ac:dyDescent="0.35">
      <c r="B340" s="1"/>
      <c r="C340" s="1"/>
      <c r="D340" s="1"/>
      <c r="E340" s="1"/>
      <c r="F340" s="83"/>
    </row>
    <row r="341" spans="2:6" x14ac:dyDescent="0.35">
      <c r="B341" s="1"/>
      <c r="C341" s="1"/>
      <c r="D341" s="1"/>
      <c r="E341" s="1"/>
      <c r="F341" s="83"/>
    </row>
    <row r="342" spans="2:6" x14ac:dyDescent="0.35">
      <c r="B342" s="1"/>
      <c r="C342" s="1"/>
      <c r="D342" s="1"/>
      <c r="E342" s="1"/>
      <c r="F342" s="83"/>
    </row>
    <row r="343" spans="2:6" x14ac:dyDescent="0.35">
      <c r="B343" s="1"/>
      <c r="C343" s="1"/>
      <c r="D343" s="1"/>
      <c r="E343" s="1"/>
      <c r="F343" s="83"/>
    </row>
    <row r="344" spans="2:6" x14ac:dyDescent="0.35">
      <c r="B344" s="1"/>
      <c r="C344" s="1"/>
      <c r="D344" s="1"/>
      <c r="E344" s="1"/>
      <c r="F344" s="83"/>
    </row>
    <row r="345" spans="2:6" x14ac:dyDescent="0.35">
      <c r="B345" s="1"/>
      <c r="C345" s="1"/>
      <c r="D345" s="1"/>
      <c r="E345" s="1"/>
      <c r="F345" s="83"/>
    </row>
    <row r="346" spans="2:6" x14ac:dyDescent="0.35">
      <c r="B346" s="1"/>
      <c r="C346" s="1"/>
      <c r="D346" s="1"/>
      <c r="E346" s="1"/>
      <c r="F346" s="83"/>
    </row>
    <row r="347" spans="2:6" x14ac:dyDescent="0.35">
      <c r="B347" s="1"/>
      <c r="C347" s="1"/>
      <c r="D347" s="1"/>
      <c r="E347" s="1"/>
      <c r="F347" s="83"/>
    </row>
    <row r="348" spans="2:6" x14ac:dyDescent="0.35">
      <c r="B348" s="1"/>
      <c r="C348" s="1"/>
      <c r="D348" s="1"/>
      <c r="E348" s="1"/>
      <c r="F348" s="83"/>
    </row>
  </sheetData>
  <mergeCells count="88">
    <mergeCell ref="C164:D164"/>
    <mergeCell ref="E164:F164"/>
    <mergeCell ref="C165:D165"/>
    <mergeCell ref="E165:F165"/>
    <mergeCell ref="C161:D161"/>
    <mergeCell ref="E161:F161"/>
    <mergeCell ref="C162:D162"/>
    <mergeCell ref="E162:F162"/>
    <mergeCell ref="C163:D163"/>
    <mergeCell ref="E163:F163"/>
    <mergeCell ref="B157:F157"/>
    <mergeCell ref="B158:F158"/>
    <mergeCell ref="C159:D159"/>
    <mergeCell ref="E159:F159"/>
    <mergeCell ref="C160:D160"/>
    <mergeCell ref="E160:F160"/>
    <mergeCell ref="C152:F152"/>
    <mergeCell ref="C130:F130"/>
    <mergeCell ref="C132:F132"/>
    <mergeCell ref="C134:F134"/>
    <mergeCell ref="C136:F136"/>
    <mergeCell ref="C138:F138"/>
    <mergeCell ref="C140:F140"/>
    <mergeCell ref="C142:F142"/>
    <mergeCell ref="C144:F144"/>
    <mergeCell ref="C146:F146"/>
    <mergeCell ref="C148:F148"/>
    <mergeCell ref="C150:F150"/>
    <mergeCell ref="C128:F128"/>
    <mergeCell ref="C106:F106"/>
    <mergeCell ref="C108:F108"/>
    <mergeCell ref="C110:F110"/>
    <mergeCell ref="C112:F112"/>
    <mergeCell ref="C114:F114"/>
    <mergeCell ref="C116:F116"/>
    <mergeCell ref="C118:F118"/>
    <mergeCell ref="C120:F120"/>
    <mergeCell ref="C122:F122"/>
    <mergeCell ref="C124:F124"/>
    <mergeCell ref="C126:F126"/>
    <mergeCell ref="C104:F104"/>
    <mergeCell ref="C82:F82"/>
    <mergeCell ref="C84:F84"/>
    <mergeCell ref="C86:F86"/>
    <mergeCell ref="C88:F88"/>
    <mergeCell ref="C90:F90"/>
    <mergeCell ref="C92:F92"/>
    <mergeCell ref="C94:F94"/>
    <mergeCell ref="C96:F96"/>
    <mergeCell ref="C98:F98"/>
    <mergeCell ref="C100:F100"/>
    <mergeCell ref="C102:F102"/>
    <mergeCell ref="C80:F80"/>
    <mergeCell ref="C61:E61"/>
    <mergeCell ref="C62:E62"/>
    <mergeCell ref="C63:E63"/>
    <mergeCell ref="C64:E64"/>
    <mergeCell ref="C65:E65"/>
    <mergeCell ref="C66:E66"/>
    <mergeCell ref="C67:E67"/>
    <mergeCell ref="C68:E68"/>
    <mergeCell ref="B73:F73"/>
    <mergeCell ref="C76:F76"/>
    <mergeCell ref="C78:F78"/>
    <mergeCell ref="C60:E60"/>
    <mergeCell ref="B49:F49"/>
    <mergeCell ref="C50:E50"/>
    <mergeCell ref="C51:E51"/>
    <mergeCell ref="C52:E52"/>
    <mergeCell ref="C53:E53"/>
    <mergeCell ref="C54:E54"/>
    <mergeCell ref="C55:E55"/>
    <mergeCell ref="C56:E56"/>
    <mergeCell ref="C57:E57"/>
    <mergeCell ref="C58:E58"/>
    <mergeCell ref="C59:E59"/>
    <mergeCell ref="B48:F48"/>
    <mergeCell ref="B1:F4"/>
    <mergeCell ref="B5:F5"/>
    <mergeCell ref="B6:F6"/>
    <mergeCell ref="B7:F7"/>
    <mergeCell ref="B8:F8"/>
    <mergeCell ref="B10:F10"/>
    <mergeCell ref="B11:B12"/>
    <mergeCell ref="C11:E11"/>
    <mergeCell ref="F11:F12"/>
    <mergeCell ref="B36:F36"/>
    <mergeCell ref="B37:F37"/>
  </mergeCells>
  <dataValidations count="2">
    <dataValidation type="list" allowBlank="1" showInputMessage="1" showErrorMessage="1" sqref="C147 C149" xr:uid="{541D5755-C704-484B-9769-E7A171D7BF8D}">
      <formula1>"0, 1, 2, 3"</formula1>
    </dataValidation>
    <dataValidation type="list" allowBlank="1" showInputMessage="1" showErrorMessage="1" sqref="C20:E20" xr:uid="{215A3025-B5A7-4373-9DFE-D8BEE09596D5}">
      <formula1>"1,2,3,4"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81BE9-D591-4556-B21D-55079F31FB68}">
  <dimension ref="A1:Z1000"/>
  <sheetViews>
    <sheetView tabSelected="1" topLeftCell="A141" workbookViewId="0">
      <selection activeCell="B150" sqref="B150"/>
    </sheetView>
  </sheetViews>
  <sheetFormatPr defaultColWidth="14.453125" defaultRowHeight="15" customHeight="1" x14ac:dyDescent="0.35"/>
  <cols>
    <col min="1" max="1" width="3.08984375" customWidth="1"/>
    <col min="2" max="2" width="68.453125" customWidth="1"/>
    <col min="3" max="3" width="46.08984375" customWidth="1"/>
    <col min="4" max="5" width="46.08984375" hidden="1" customWidth="1"/>
    <col min="6" max="6" width="72.6328125" customWidth="1"/>
    <col min="7" max="7" width="14.90625" customWidth="1"/>
    <col min="8" max="8" width="25.453125" customWidth="1"/>
    <col min="9" max="26" width="9.08984375" customWidth="1"/>
  </cols>
  <sheetData>
    <row r="1" spans="1:26" ht="15" customHeight="1" x14ac:dyDescent="0.35">
      <c r="A1" s="84"/>
      <c r="B1" s="239" t="s">
        <v>0</v>
      </c>
      <c r="C1" s="240"/>
      <c r="D1" s="240"/>
      <c r="E1" s="240"/>
      <c r="F1" s="240"/>
      <c r="G1" s="84"/>
      <c r="H1" s="84"/>
      <c r="I1" s="84"/>
      <c r="J1" s="84"/>
      <c r="K1" s="84"/>
      <c r="L1" s="84"/>
      <c r="M1" s="84"/>
      <c r="N1" s="84"/>
      <c r="O1" s="84"/>
      <c r="P1" s="84"/>
      <c r="Q1" s="84"/>
      <c r="R1" s="84"/>
      <c r="S1" s="84"/>
      <c r="T1" s="84"/>
      <c r="U1" s="84"/>
      <c r="V1" s="84"/>
      <c r="W1" s="84"/>
      <c r="X1" s="84"/>
      <c r="Y1" s="84"/>
      <c r="Z1" s="84"/>
    </row>
    <row r="2" spans="1:26" ht="49.5" customHeight="1" x14ac:dyDescent="0.35">
      <c r="A2" s="84"/>
      <c r="B2" s="240"/>
      <c r="C2" s="241"/>
      <c r="D2" s="241"/>
      <c r="E2" s="241"/>
      <c r="F2" s="240"/>
      <c r="G2" s="84"/>
      <c r="H2" s="84"/>
      <c r="I2" s="84"/>
      <c r="J2" s="84"/>
      <c r="K2" s="84"/>
      <c r="L2" s="84"/>
      <c r="M2" s="84"/>
      <c r="N2" s="84"/>
      <c r="O2" s="84"/>
      <c r="P2" s="84"/>
      <c r="Q2" s="84"/>
      <c r="R2" s="84"/>
      <c r="S2" s="84"/>
      <c r="T2" s="84"/>
      <c r="U2" s="84"/>
      <c r="V2" s="84"/>
      <c r="W2" s="84"/>
      <c r="X2" s="84"/>
      <c r="Y2" s="84"/>
      <c r="Z2" s="84"/>
    </row>
    <row r="3" spans="1:26" ht="12.75" customHeight="1" x14ac:dyDescent="0.35">
      <c r="A3" s="84"/>
      <c r="B3" s="240"/>
      <c r="C3" s="241"/>
      <c r="D3" s="241"/>
      <c r="E3" s="241"/>
      <c r="F3" s="240"/>
      <c r="G3" s="84"/>
      <c r="H3" s="85" t="s">
        <v>1</v>
      </c>
      <c r="I3" s="84"/>
      <c r="J3" s="84"/>
      <c r="K3" s="84"/>
      <c r="L3" s="84"/>
      <c r="M3" s="84"/>
      <c r="N3" s="84"/>
      <c r="O3" s="84"/>
      <c r="P3" s="84"/>
      <c r="Q3" s="84"/>
      <c r="R3" s="84"/>
      <c r="S3" s="84"/>
      <c r="T3" s="84"/>
      <c r="U3" s="84"/>
      <c r="V3" s="84"/>
      <c r="W3" s="84"/>
      <c r="X3" s="84"/>
      <c r="Y3" s="84"/>
      <c r="Z3" s="84"/>
    </row>
    <row r="4" spans="1:26" ht="15" customHeight="1" thickBot="1" x14ac:dyDescent="0.4">
      <c r="A4" s="84"/>
      <c r="B4" s="240"/>
      <c r="C4" s="240"/>
      <c r="D4" s="240"/>
      <c r="E4" s="240"/>
      <c r="F4" s="240"/>
      <c r="G4" s="84"/>
      <c r="H4" s="86" t="s">
        <v>2</v>
      </c>
      <c r="I4" s="84"/>
      <c r="J4" s="84"/>
      <c r="K4" s="84"/>
      <c r="L4" s="84"/>
      <c r="M4" s="84"/>
      <c r="N4" s="84"/>
      <c r="O4" s="84"/>
      <c r="P4" s="84"/>
      <c r="Q4" s="84"/>
      <c r="R4" s="84"/>
      <c r="S4" s="84"/>
      <c r="T4" s="84"/>
      <c r="U4" s="84"/>
      <c r="V4" s="84"/>
      <c r="W4" s="84"/>
      <c r="X4" s="84"/>
      <c r="Y4" s="84"/>
      <c r="Z4" s="84"/>
    </row>
    <row r="5" spans="1:26" ht="12.75" customHeight="1" thickBot="1" x14ac:dyDescent="0.4">
      <c r="A5" s="84"/>
      <c r="B5" s="242" t="s">
        <v>3</v>
      </c>
      <c r="C5" s="243"/>
      <c r="D5" s="243"/>
      <c r="E5" s="243"/>
      <c r="F5" s="244"/>
      <c r="G5" s="84"/>
      <c r="H5" s="87" t="s">
        <v>4</v>
      </c>
      <c r="I5" s="84"/>
      <c r="J5" s="84"/>
      <c r="K5" s="84"/>
      <c r="L5" s="84"/>
      <c r="M5" s="84"/>
      <c r="N5" s="84"/>
      <c r="O5" s="84"/>
      <c r="P5" s="84"/>
      <c r="Q5" s="84"/>
      <c r="R5" s="84"/>
      <c r="S5" s="84"/>
      <c r="T5" s="84"/>
      <c r="U5" s="84"/>
      <c r="V5" s="84"/>
      <c r="W5" s="84"/>
      <c r="X5" s="84"/>
      <c r="Y5" s="84"/>
      <c r="Z5" s="84"/>
    </row>
    <row r="6" spans="1:26" ht="12.75" customHeight="1" thickBot="1" x14ac:dyDescent="0.4">
      <c r="A6" s="84"/>
      <c r="B6" s="245" t="s">
        <v>5</v>
      </c>
      <c r="C6" s="246"/>
      <c r="D6" s="246"/>
      <c r="E6" s="246"/>
      <c r="F6" s="247"/>
      <c r="G6" s="84"/>
      <c r="H6" s="84"/>
      <c r="I6" s="84"/>
      <c r="J6" s="84"/>
      <c r="K6" s="84"/>
      <c r="L6" s="84"/>
      <c r="M6" s="84"/>
      <c r="N6" s="84"/>
      <c r="O6" s="84"/>
      <c r="P6" s="84"/>
      <c r="Q6" s="84"/>
      <c r="R6" s="84"/>
      <c r="S6" s="84"/>
      <c r="T6" s="84"/>
      <c r="U6" s="84"/>
      <c r="V6" s="84"/>
      <c r="W6" s="84"/>
      <c r="X6" s="84"/>
      <c r="Y6" s="84"/>
      <c r="Z6" s="84"/>
    </row>
    <row r="7" spans="1:26" ht="166.5" customHeight="1" thickBot="1" x14ac:dyDescent="0.4">
      <c r="A7" s="84"/>
      <c r="B7" s="248" t="s">
        <v>191</v>
      </c>
      <c r="C7" s="243"/>
      <c r="D7" s="243"/>
      <c r="E7" s="243"/>
      <c r="F7" s="244"/>
      <c r="G7" s="88"/>
      <c r="H7" s="84"/>
      <c r="I7" s="84"/>
      <c r="J7" s="84"/>
      <c r="K7" s="84"/>
      <c r="L7" s="84"/>
      <c r="M7" s="84"/>
      <c r="N7" s="84"/>
      <c r="O7" s="84"/>
      <c r="P7" s="84"/>
      <c r="Q7" s="84"/>
      <c r="R7" s="84"/>
      <c r="S7" s="84"/>
      <c r="T7" s="84"/>
      <c r="U7" s="84"/>
      <c r="V7" s="84"/>
      <c r="W7" s="84"/>
      <c r="X7" s="84"/>
      <c r="Y7" s="84"/>
      <c r="Z7" s="84"/>
    </row>
    <row r="8" spans="1:26" ht="12.75" customHeight="1" thickBot="1" x14ac:dyDescent="0.4">
      <c r="A8" s="89"/>
      <c r="B8" s="249" t="s">
        <v>7</v>
      </c>
      <c r="C8" s="243"/>
      <c r="D8" s="243"/>
      <c r="E8" s="243"/>
      <c r="F8" s="244"/>
      <c r="G8" s="89"/>
      <c r="H8" s="89"/>
      <c r="I8" s="89"/>
      <c r="J8" s="89"/>
      <c r="K8" s="89"/>
      <c r="L8" s="89"/>
      <c r="M8" s="89"/>
      <c r="N8" s="89"/>
      <c r="O8" s="89"/>
      <c r="P8" s="89"/>
      <c r="Q8" s="89"/>
      <c r="R8" s="89"/>
      <c r="S8" s="89"/>
      <c r="T8" s="89"/>
      <c r="U8" s="89"/>
      <c r="V8" s="89"/>
      <c r="W8" s="89"/>
      <c r="X8" s="89"/>
      <c r="Y8" s="89"/>
      <c r="Z8" s="89"/>
    </row>
    <row r="9" spans="1:26" ht="12.75" customHeight="1" thickBot="1" x14ac:dyDescent="0.4">
      <c r="A9" s="84"/>
      <c r="B9" s="90"/>
      <c r="C9" s="91"/>
      <c r="D9" s="91"/>
      <c r="E9" s="91"/>
      <c r="F9" s="84"/>
      <c r="G9" s="84"/>
      <c r="H9" s="84"/>
      <c r="I9" s="84"/>
      <c r="J9" s="84"/>
      <c r="K9" s="84"/>
      <c r="L9" s="84"/>
      <c r="M9" s="84"/>
      <c r="N9" s="84"/>
      <c r="O9" s="84"/>
      <c r="P9" s="84"/>
      <c r="Q9" s="84"/>
      <c r="R9" s="84"/>
      <c r="S9" s="84"/>
      <c r="T9" s="84"/>
      <c r="U9" s="84"/>
      <c r="V9" s="84"/>
      <c r="W9" s="84"/>
      <c r="X9" s="84"/>
      <c r="Y9" s="84"/>
      <c r="Z9" s="84"/>
    </row>
    <row r="10" spans="1:26" ht="30" customHeight="1" x14ac:dyDescent="0.35">
      <c r="A10" s="84"/>
      <c r="B10" s="250" t="s">
        <v>8</v>
      </c>
      <c r="C10" s="237"/>
      <c r="D10" s="237"/>
      <c r="E10" s="237"/>
      <c r="F10" s="238"/>
      <c r="G10" s="84"/>
      <c r="H10" s="84"/>
      <c r="I10" s="84"/>
      <c r="J10" s="84"/>
      <c r="K10" s="84"/>
      <c r="L10" s="84"/>
      <c r="M10" s="84"/>
      <c r="N10" s="84"/>
      <c r="O10" s="84"/>
      <c r="P10" s="84"/>
      <c r="Q10" s="84"/>
      <c r="R10" s="84"/>
      <c r="S10" s="84"/>
      <c r="T10" s="84"/>
      <c r="U10" s="84"/>
      <c r="V10" s="84"/>
      <c r="W10" s="84"/>
      <c r="X10" s="84"/>
      <c r="Y10" s="84"/>
      <c r="Z10" s="84"/>
    </row>
    <row r="11" spans="1:26" ht="12.75" customHeight="1" x14ac:dyDescent="0.35">
      <c r="A11" s="84"/>
      <c r="B11" s="251" t="s">
        <v>9</v>
      </c>
      <c r="C11" s="253" t="s">
        <v>10</v>
      </c>
      <c r="D11" s="254"/>
      <c r="E11" s="255"/>
      <c r="F11" s="256" t="s">
        <v>11</v>
      </c>
      <c r="G11" s="84"/>
      <c r="H11" s="84"/>
      <c r="I11" s="84"/>
      <c r="J11" s="84"/>
      <c r="K11" s="84"/>
      <c r="L11" s="84"/>
      <c r="M11" s="84"/>
      <c r="N11" s="84"/>
      <c r="O11" s="84"/>
      <c r="P11" s="84"/>
      <c r="Q11" s="84"/>
      <c r="R11" s="84"/>
      <c r="S11" s="84"/>
      <c r="T11" s="84"/>
      <c r="U11" s="84"/>
      <c r="V11" s="84"/>
      <c r="W11" s="84"/>
      <c r="X11" s="84"/>
      <c r="Y11" s="84"/>
      <c r="Z11" s="84"/>
    </row>
    <row r="12" spans="1:26" ht="12.75" customHeight="1" x14ac:dyDescent="0.35">
      <c r="A12" s="84"/>
      <c r="B12" s="252"/>
      <c r="C12" s="92" t="s">
        <v>12</v>
      </c>
      <c r="D12" s="92" t="s">
        <v>13</v>
      </c>
      <c r="E12" s="92" t="s">
        <v>14</v>
      </c>
      <c r="F12" s="257"/>
      <c r="G12" s="84"/>
      <c r="H12" s="84"/>
      <c r="I12" s="84"/>
      <c r="J12" s="84"/>
      <c r="K12" s="84"/>
      <c r="L12" s="84"/>
      <c r="M12" s="84"/>
      <c r="N12" s="84"/>
      <c r="O12" s="84"/>
      <c r="P12" s="84"/>
      <c r="Q12" s="84"/>
      <c r="R12" s="84"/>
      <c r="S12" s="84"/>
      <c r="T12" s="84"/>
      <c r="U12" s="84"/>
      <c r="V12" s="84"/>
      <c r="W12" s="84"/>
      <c r="X12" s="84"/>
      <c r="Y12" s="84"/>
      <c r="Z12" s="84"/>
    </row>
    <row r="13" spans="1:26" ht="12.75" customHeight="1" x14ac:dyDescent="0.35">
      <c r="A13" s="84"/>
      <c r="B13" s="93" t="s">
        <v>15</v>
      </c>
      <c r="C13" s="94"/>
      <c r="D13" s="95"/>
      <c r="E13" s="95"/>
      <c r="F13" s="96"/>
      <c r="G13" s="84"/>
      <c r="H13" s="84"/>
      <c r="I13" s="84"/>
      <c r="J13" s="84"/>
      <c r="K13" s="84"/>
      <c r="L13" s="84"/>
      <c r="M13" s="84"/>
      <c r="N13" s="84"/>
      <c r="O13" s="84"/>
      <c r="P13" s="84"/>
      <c r="Q13" s="84"/>
      <c r="R13" s="84"/>
      <c r="S13" s="84"/>
      <c r="T13" s="84"/>
      <c r="U13" s="84"/>
      <c r="V13" s="84"/>
      <c r="W13" s="84"/>
      <c r="X13" s="84"/>
      <c r="Y13" s="84"/>
      <c r="Z13" s="84"/>
    </row>
    <row r="14" spans="1:26" ht="12.75" customHeight="1" x14ac:dyDescent="0.35">
      <c r="A14" s="84"/>
      <c r="B14" s="93" t="s">
        <v>17</v>
      </c>
      <c r="C14" s="97"/>
      <c r="D14" s="98"/>
      <c r="E14" s="98"/>
      <c r="F14" s="96" t="s">
        <v>19</v>
      </c>
      <c r="G14" s="84"/>
      <c r="H14" s="84"/>
      <c r="I14" s="84"/>
      <c r="J14" s="84"/>
      <c r="K14" s="84"/>
      <c r="L14" s="84"/>
      <c r="M14" s="84"/>
      <c r="N14" s="84"/>
      <c r="O14" s="84"/>
      <c r="P14" s="84"/>
      <c r="Q14" s="84"/>
      <c r="R14" s="84"/>
      <c r="S14" s="84"/>
      <c r="T14" s="84"/>
      <c r="U14" s="84"/>
      <c r="V14" s="84"/>
      <c r="W14" s="84"/>
      <c r="X14" s="84"/>
      <c r="Y14" s="84"/>
      <c r="Z14" s="84"/>
    </row>
    <row r="15" spans="1:26" ht="12.75" customHeight="1" x14ac:dyDescent="0.35">
      <c r="A15" s="84"/>
      <c r="B15" s="93" t="s">
        <v>20</v>
      </c>
      <c r="C15" s="99" t="str">
        <f>+IF([3]INICIO!P21="","",[3]INICIO!P21)</f>
        <v/>
      </c>
      <c r="D15" s="99" t="str">
        <f>+IF([3]INICIO!P21="","",[3]INICIO!P21)</f>
        <v/>
      </c>
      <c r="E15" s="99" t="str">
        <f>+IF([3]INICIO!P21="","",[3]INICIO!P21)</f>
        <v/>
      </c>
      <c r="F15" s="96"/>
      <c r="G15" s="100"/>
      <c r="H15" s="84"/>
      <c r="I15" s="84"/>
      <c r="J15" s="84"/>
      <c r="K15" s="84"/>
      <c r="L15" s="84"/>
      <c r="M15" s="84"/>
      <c r="N15" s="84"/>
      <c r="O15" s="84"/>
      <c r="P15" s="84"/>
      <c r="Q15" s="84"/>
      <c r="R15" s="84"/>
      <c r="S15" s="84"/>
      <c r="T15" s="84"/>
      <c r="U15" s="84"/>
      <c r="V15" s="84"/>
      <c r="W15" s="84"/>
      <c r="X15" s="84"/>
      <c r="Y15" s="84"/>
      <c r="Z15" s="84"/>
    </row>
    <row r="16" spans="1:26" ht="27" customHeight="1" x14ac:dyDescent="0.35">
      <c r="A16" s="84"/>
      <c r="B16" s="93" t="s">
        <v>21</v>
      </c>
      <c r="C16" s="94"/>
      <c r="D16" s="95"/>
      <c r="E16" s="95"/>
      <c r="F16" s="96"/>
      <c r="G16" s="101"/>
      <c r="H16" s="84"/>
      <c r="I16" s="84"/>
      <c r="J16" s="84"/>
      <c r="K16" s="84"/>
      <c r="L16" s="84"/>
      <c r="M16" s="84"/>
      <c r="N16" s="84"/>
      <c r="O16" s="84"/>
      <c r="P16" s="84"/>
      <c r="Q16" s="84"/>
      <c r="R16" s="84"/>
      <c r="S16" s="84"/>
      <c r="T16" s="84"/>
      <c r="U16" s="84"/>
      <c r="V16" s="84"/>
      <c r="W16" s="84"/>
      <c r="X16" s="84"/>
      <c r="Y16" s="84"/>
      <c r="Z16" s="84"/>
    </row>
    <row r="17" spans="1:26" ht="12.75" customHeight="1" x14ac:dyDescent="0.35">
      <c r="A17" s="84"/>
      <c r="B17" s="93" t="s">
        <v>22</v>
      </c>
      <c r="C17" s="94"/>
      <c r="D17" s="95"/>
      <c r="E17" s="95"/>
      <c r="F17" s="96"/>
      <c r="G17" s="100"/>
      <c r="H17" s="84"/>
      <c r="I17" s="84"/>
      <c r="J17" s="84"/>
      <c r="K17" s="84"/>
      <c r="L17" s="84"/>
      <c r="M17" s="84"/>
      <c r="N17" s="84"/>
      <c r="O17" s="84"/>
      <c r="P17" s="84"/>
      <c r="Q17" s="84"/>
      <c r="R17" s="84"/>
      <c r="S17" s="84"/>
      <c r="T17" s="84"/>
      <c r="U17" s="84"/>
      <c r="V17" s="84"/>
      <c r="W17" s="84"/>
      <c r="X17" s="84"/>
      <c r="Y17" s="84"/>
      <c r="Z17" s="84"/>
    </row>
    <row r="18" spans="1:26" ht="12.75" customHeight="1" x14ac:dyDescent="0.35">
      <c r="A18" s="84"/>
      <c r="B18" s="93" t="s">
        <v>24</v>
      </c>
      <c r="C18" s="94"/>
      <c r="D18" s="95"/>
      <c r="E18" s="95"/>
      <c r="F18" s="96"/>
      <c r="G18" s="100"/>
      <c r="H18" s="84"/>
      <c r="I18" s="84"/>
      <c r="J18" s="84"/>
      <c r="K18" s="84"/>
      <c r="L18" s="84"/>
      <c r="M18" s="84"/>
      <c r="N18" s="84"/>
      <c r="O18" s="84"/>
      <c r="P18" s="84"/>
      <c r="Q18" s="84"/>
      <c r="R18" s="84"/>
      <c r="S18" s="84"/>
      <c r="T18" s="84"/>
      <c r="U18" s="84"/>
      <c r="V18" s="84"/>
      <c r="W18" s="84"/>
      <c r="X18" s="84"/>
      <c r="Y18" s="84"/>
      <c r="Z18" s="84"/>
    </row>
    <row r="19" spans="1:26" ht="27" customHeight="1" x14ac:dyDescent="0.35">
      <c r="A19" s="84"/>
      <c r="B19" s="93" t="s">
        <v>26</v>
      </c>
      <c r="C19" s="94"/>
      <c r="D19" s="95"/>
      <c r="E19" s="95"/>
      <c r="F19" s="96"/>
      <c r="G19" s="100"/>
      <c r="H19" s="84"/>
      <c r="I19" s="84"/>
      <c r="J19" s="84"/>
      <c r="K19" s="84"/>
      <c r="L19" s="84"/>
      <c r="M19" s="84"/>
      <c r="N19" s="84"/>
      <c r="O19" s="84"/>
      <c r="P19" s="84"/>
      <c r="Q19" s="84"/>
      <c r="R19" s="84"/>
      <c r="S19" s="84"/>
      <c r="T19" s="84"/>
      <c r="U19" s="84"/>
      <c r="V19" s="84"/>
      <c r="W19" s="84"/>
      <c r="X19" s="84"/>
      <c r="Y19" s="84"/>
      <c r="Z19" s="84"/>
    </row>
    <row r="20" spans="1:26" ht="24.75" customHeight="1" x14ac:dyDescent="0.35">
      <c r="A20" s="84"/>
      <c r="B20" s="93" t="s">
        <v>28</v>
      </c>
      <c r="C20" s="94"/>
      <c r="D20" s="95"/>
      <c r="E20" s="95"/>
      <c r="F20" s="102" t="s">
        <v>29</v>
      </c>
      <c r="G20" s="100"/>
      <c r="H20" s="84"/>
      <c r="I20" s="84"/>
      <c r="J20" s="84"/>
      <c r="K20" s="84"/>
      <c r="L20" s="84"/>
      <c r="M20" s="84"/>
      <c r="N20" s="84"/>
      <c r="O20" s="84"/>
      <c r="P20" s="84"/>
      <c r="Q20" s="84"/>
      <c r="R20" s="84"/>
      <c r="S20" s="84"/>
      <c r="T20" s="84"/>
      <c r="U20" s="84"/>
      <c r="V20" s="84"/>
      <c r="W20" s="84"/>
      <c r="X20" s="84"/>
      <c r="Y20" s="84"/>
      <c r="Z20" s="84"/>
    </row>
    <row r="21" spans="1:26" ht="31.5" customHeight="1" x14ac:dyDescent="0.35">
      <c r="A21" s="84"/>
      <c r="B21" s="93" t="s">
        <v>30</v>
      </c>
      <c r="C21" s="103" t="str">
        <f>+IF('[3]Información General'!F7="","",'[3]Información General'!F7)</f>
        <v>Corporación para el Desarrollo Sostenible del Norte y el Oriente Amazónico - CDA</v>
      </c>
      <c r="D21" s="104" t="str">
        <f>+IF('[3]Información General'!F7="","",'[3]Información General'!F7)</f>
        <v>Corporación para el Desarrollo Sostenible del Norte y el Oriente Amazónico - CDA</v>
      </c>
      <c r="E21" s="104" t="str">
        <f>+IF('[3]Información General'!F7="","",'[3]Información General'!F7)</f>
        <v>Corporación para el Desarrollo Sostenible del Norte y el Oriente Amazónico - CDA</v>
      </c>
      <c r="F21" s="96"/>
      <c r="G21" s="84"/>
      <c r="H21" s="84"/>
      <c r="I21" s="84"/>
      <c r="J21" s="84"/>
      <c r="K21" s="84"/>
      <c r="L21" s="84"/>
      <c r="M21" s="84"/>
      <c r="N21" s="84"/>
      <c r="O21" s="84"/>
      <c r="P21" s="84"/>
      <c r="Q21" s="84"/>
      <c r="R21" s="84"/>
      <c r="S21" s="84"/>
      <c r="T21" s="84"/>
      <c r="U21" s="84"/>
      <c r="V21" s="84"/>
      <c r="W21" s="84"/>
      <c r="X21" s="84"/>
      <c r="Y21" s="84"/>
      <c r="Z21" s="84"/>
    </row>
    <row r="22" spans="1:26" ht="27.75" customHeight="1" x14ac:dyDescent="0.35">
      <c r="A22" s="84"/>
      <c r="B22" s="93" t="s">
        <v>31</v>
      </c>
      <c r="C22" s="103">
        <f>+IF('[3]Información General'!F9="","",'[3]Información General'!F9)</f>
        <v>58961</v>
      </c>
      <c r="D22" s="104">
        <f>+IF('[3]Información General'!F9="","",'[3]Información General'!F9)</f>
        <v>58961</v>
      </c>
      <c r="E22" s="104">
        <f>+IF('[3]Información General'!F9="","",'[3]Información General'!F9)</f>
        <v>58961</v>
      </c>
      <c r="F22" s="96"/>
      <c r="G22" s="84"/>
      <c r="H22" s="84"/>
      <c r="I22" s="84"/>
      <c r="J22" s="84"/>
      <c r="K22" s="84"/>
      <c r="L22" s="84"/>
      <c r="M22" s="84"/>
      <c r="N22" s="84"/>
      <c r="O22" s="84"/>
      <c r="P22" s="84"/>
      <c r="Q22" s="84"/>
      <c r="R22" s="84"/>
      <c r="S22" s="84"/>
      <c r="T22" s="84"/>
      <c r="U22" s="84"/>
      <c r="V22" s="84"/>
      <c r="W22" s="84"/>
      <c r="X22" s="84"/>
      <c r="Y22" s="84"/>
      <c r="Z22" s="84"/>
    </row>
    <row r="23" spans="1:26" ht="12.75" customHeight="1" x14ac:dyDescent="0.35">
      <c r="A23" s="84"/>
      <c r="B23" s="93" t="s">
        <v>32</v>
      </c>
      <c r="C23" s="103" t="str">
        <f>+IF('[3]Información General'!F27="","",'[3]Información General'!F27)</f>
        <v/>
      </c>
      <c r="D23" s="104" t="str">
        <f>+IF('[3]Información General'!F27="","",'[3]Información General'!F27)</f>
        <v/>
      </c>
      <c r="E23" s="104" t="str">
        <f>+IF('[3]Información General'!F27="","",'[3]Información General'!F27)</f>
        <v/>
      </c>
      <c r="F23" s="96"/>
      <c r="G23" s="84"/>
      <c r="H23" s="84"/>
      <c r="I23" s="84"/>
      <c r="J23" s="84"/>
      <c r="K23" s="84"/>
      <c r="L23" s="84"/>
      <c r="M23" s="84"/>
      <c r="N23" s="84"/>
      <c r="O23" s="84"/>
      <c r="P23" s="84"/>
      <c r="Q23" s="84"/>
      <c r="R23" s="84"/>
      <c r="S23" s="84"/>
      <c r="T23" s="84"/>
      <c r="U23" s="84"/>
      <c r="V23" s="84"/>
      <c r="W23" s="84"/>
      <c r="X23" s="84"/>
      <c r="Y23" s="84"/>
      <c r="Z23" s="84"/>
    </row>
    <row r="24" spans="1:26" ht="12.75" customHeight="1" x14ac:dyDescent="0.35">
      <c r="A24" s="84"/>
      <c r="B24" s="93" t="s">
        <v>33</v>
      </c>
      <c r="C24" s="103">
        <f>+IF('[3]Información General'!F29="","",'[3]Información General'!F29)</f>
        <v>4</v>
      </c>
      <c r="D24" s="104">
        <f>+IF('[3]Información General'!F29="","",'[3]Información General'!F29)</f>
        <v>4</v>
      </c>
      <c r="E24" s="104">
        <f>+IF('[3]Información General'!F29="","",'[3]Información General'!F29)</f>
        <v>4</v>
      </c>
      <c r="F24" s="96"/>
      <c r="G24" s="84"/>
      <c r="H24" s="84"/>
      <c r="I24" s="84"/>
      <c r="J24" s="84"/>
      <c r="K24" s="84"/>
      <c r="L24" s="84"/>
      <c r="M24" s="84"/>
      <c r="N24" s="84"/>
      <c r="O24" s="84"/>
      <c r="P24" s="84"/>
      <c r="Q24" s="84"/>
      <c r="R24" s="84"/>
      <c r="S24" s="84"/>
      <c r="T24" s="84"/>
      <c r="U24" s="84"/>
      <c r="V24" s="84"/>
      <c r="W24" s="84"/>
      <c r="X24" s="84"/>
      <c r="Y24" s="84"/>
      <c r="Z24" s="84"/>
    </row>
    <row r="25" spans="1:26" ht="12.75" customHeight="1" x14ac:dyDescent="0.35">
      <c r="A25" s="84"/>
      <c r="B25" s="105" t="s">
        <v>34</v>
      </c>
      <c r="C25" s="94"/>
      <c r="D25" s="95"/>
      <c r="E25" s="95"/>
      <c r="F25" s="96"/>
      <c r="G25" s="84"/>
      <c r="H25" s="84"/>
      <c r="I25" s="84"/>
      <c r="J25" s="84"/>
      <c r="K25" s="84"/>
      <c r="L25" s="84"/>
      <c r="M25" s="84"/>
      <c r="N25" s="84"/>
      <c r="O25" s="84"/>
      <c r="P25" s="84"/>
      <c r="Q25" s="84"/>
      <c r="R25" s="84"/>
      <c r="S25" s="84"/>
      <c r="T25" s="84"/>
      <c r="U25" s="84"/>
      <c r="V25" s="84"/>
      <c r="W25" s="84"/>
      <c r="X25" s="84"/>
      <c r="Y25" s="84"/>
      <c r="Z25" s="84"/>
    </row>
    <row r="26" spans="1:26" ht="12.75" customHeight="1" x14ac:dyDescent="0.35">
      <c r="A26" s="84"/>
      <c r="B26" s="93" t="s">
        <v>35</v>
      </c>
      <c r="C26" s="94"/>
      <c r="D26" s="95"/>
      <c r="E26" s="95"/>
      <c r="F26" s="96"/>
      <c r="G26" s="84"/>
      <c r="H26" s="84"/>
      <c r="I26" s="84"/>
      <c r="J26" s="84"/>
      <c r="K26" s="84"/>
      <c r="L26" s="84"/>
      <c r="M26" s="84"/>
      <c r="N26" s="84"/>
      <c r="O26" s="84"/>
      <c r="P26" s="84"/>
      <c r="Q26" s="84"/>
      <c r="R26" s="84"/>
      <c r="S26" s="84"/>
      <c r="T26" s="84"/>
      <c r="U26" s="84"/>
      <c r="V26" s="84"/>
      <c r="W26" s="84"/>
      <c r="X26" s="84"/>
      <c r="Y26" s="84"/>
      <c r="Z26" s="84"/>
    </row>
    <row r="27" spans="1:26" ht="12.75" customHeight="1" x14ac:dyDescent="0.35">
      <c r="A27" s="84"/>
      <c r="B27" s="93" t="s">
        <v>36</v>
      </c>
      <c r="C27" s="94"/>
      <c r="D27" s="95"/>
      <c r="E27" s="95"/>
      <c r="F27" s="96"/>
      <c r="G27" s="84"/>
      <c r="H27" s="84"/>
      <c r="I27" s="84"/>
      <c r="J27" s="84"/>
      <c r="K27" s="84"/>
      <c r="L27" s="84"/>
      <c r="M27" s="84"/>
      <c r="N27" s="84"/>
      <c r="O27" s="84"/>
      <c r="P27" s="84"/>
      <c r="Q27" s="84"/>
      <c r="R27" s="84"/>
      <c r="S27" s="84"/>
      <c r="T27" s="84"/>
      <c r="U27" s="84"/>
      <c r="V27" s="84"/>
      <c r="W27" s="84"/>
      <c r="X27" s="84"/>
      <c r="Y27" s="84"/>
      <c r="Z27" s="84"/>
    </row>
    <row r="28" spans="1:26" ht="12.75" customHeight="1" x14ac:dyDescent="0.35">
      <c r="A28" s="84"/>
      <c r="B28" s="93" t="s">
        <v>38</v>
      </c>
      <c r="C28" s="94"/>
      <c r="D28" s="95"/>
      <c r="E28" s="95"/>
      <c r="F28" s="96"/>
      <c r="G28" s="84"/>
      <c r="H28" s="84"/>
      <c r="I28" s="84"/>
      <c r="J28" s="84"/>
      <c r="K28" s="84"/>
      <c r="L28" s="84"/>
      <c r="M28" s="84"/>
      <c r="N28" s="84"/>
      <c r="O28" s="84"/>
      <c r="P28" s="84"/>
      <c r="Q28" s="84"/>
      <c r="R28" s="84"/>
      <c r="S28" s="84"/>
      <c r="T28" s="84"/>
      <c r="U28" s="84"/>
      <c r="V28" s="84"/>
      <c r="W28" s="84"/>
      <c r="X28" s="84"/>
      <c r="Y28" s="84"/>
      <c r="Z28" s="84"/>
    </row>
    <row r="29" spans="1:26" ht="12.75" customHeight="1" x14ac:dyDescent="0.35">
      <c r="A29" s="84"/>
      <c r="B29" s="93" t="s">
        <v>39</v>
      </c>
      <c r="C29" s="94"/>
      <c r="D29" s="95"/>
      <c r="E29" s="95"/>
      <c r="F29" s="96"/>
      <c r="G29" s="84"/>
      <c r="H29" s="84"/>
      <c r="I29" s="84"/>
      <c r="J29" s="84"/>
      <c r="K29" s="84"/>
      <c r="L29" s="84"/>
      <c r="M29" s="84"/>
      <c r="N29" s="84"/>
      <c r="O29" s="84"/>
      <c r="P29" s="84"/>
      <c r="Q29" s="84"/>
      <c r="R29" s="84"/>
      <c r="S29" s="84"/>
      <c r="T29" s="84"/>
      <c r="U29" s="84"/>
      <c r="V29" s="84"/>
      <c r="W29" s="84"/>
      <c r="X29" s="84"/>
      <c r="Y29" s="84"/>
      <c r="Z29" s="84"/>
    </row>
    <row r="30" spans="1:26" ht="12.75" customHeight="1" x14ac:dyDescent="0.35">
      <c r="A30" s="84"/>
      <c r="B30" s="93" t="s">
        <v>41</v>
      </c>
      <c r="C30" s="94"/>
      <c r="D30" s="95"/>
      <c r="E30" s="95"/>
      <c r="F30" s="96"/>
      <c r="G30" s="84"/>
      <c r="H30" s="84"/>
      <c r="I30" s="84"/>
      <c r="J30" s="84"/>
      <c r="K30" s="84"/>
      <c r="L30" s="84"/>
      <c r="M30" s="84"/>
      <c r="N30" s="84"/>
      <c r="O30" s="84"/>
      <c r="P30" s="84"/>
      <c r="Q30" s="84"/>
      <c r="R30" s="84"/>
      <c r="S30" s="84"/>
      <c r="T30" s="84"/>
      <c r="U30" s="84"/>
      <c r="V30" s="84"/>
      <c r="W30" s="84"/>
      <c r="X30" s="84"/>
      <c r="Y30" s="84"/>
      <c r="Z30" s="84"/>
    </row>
    <row r="31" spans="1:26" ht="12.75" customHeight="1" x14ac:dyDescent="0.35">
      <c r="A31" s="84"/>
      <c r="B31" s="93" t="s">
        <v>43</v>
      </c>
      <c r="C31" s="94"/>
      <c r="D31" s="95"/>
      <c r="E31" s="95"/>
      <c r="F31" s="96"/>
      <c r="G31" s="84"/>
      <c r="H31" s="84"/>
      <c r="I31" s="84"/>
      <c r="J31" s="84"/>
      <c r="K31" s="84"/>
      <c r="L31" s="84"/>
      <c r="M31" s="84"/>
      <c r="N31" s="84"/>
      <c r="O31" s="84"/>
      <c r="P31" s="84"/>
      <c r="Q31" s="84"/>
      <c r="R31" s="84"/>
      <c r="S31" s="84"/>
      <c r="T31" s="84"/>
      <c r="U31" s="84"/>
      <c r="V31" s="84"/>
      <c r="W31" s="84"/>
      <c r="X31" s="84"/>
      <c r="Y31" s="84"/>
      <c r="Z31" s="84"/>
    </row>
    <row r="32" spans="1:26" ht="108" customHeight="1" thickBot="1" x14ac:dyDescent="0.4">
      <c r="A32" s="84"/>
      <c r="B32" s="106" t="s">
        <v>44</v>
      </c>
      <c r="C32" s="107"/>
      <c r="D32" s="108"/>
      <c r="E32" s="108"/>
      <c r="F32" s="109" t="s">
        <v>45</v>
      </c>
      <c r="G32" s="110"/>
      <c r="H32" s="84"/>
      <c r="I32" s="84"/>
      <c r="J32" s="84"/>
      <c r="K32" s="84"/>
      <c r="L32" s="84"/>
      <c r="M32" s="84"/>
      <c r="N32" s="84"/>
      <c r="O32" s="84"/>
      <c r="P32" s="84"/>
      <c r="Q32" s="84"/>
      <c r="R32" s="84"/>
      <c r="S32" s="84"/>
      <c r="T32" s="84"/>
      <c r="U32" s="84"/>
      <c r="V32" s="84"/>
      <c r="W32" s="84"/>
      <c r="X32" s="84"/>
      <c r="Y32" s="84"/>
      <c r="Z32" s="84"/>
    </row>
    <row r="33" spans="1:26" ht="12.75" customHeight="1" x14ac:dyDescent="0.35">
      <c r="A33" s="84"/>
      <c r="B33" s="90"/>
      <c r="C33" s="91"/>
      <c r="D33" s="91"/>
      <c r="E33" s="91"/>
      <c r="F33" s="84" t="s">
        <v>46</v>
      </c>
      <c r="G33" s="84"/>
      <c r="H33" s="84"/>
      <c r="I33" s="84"/>
      <c r="J33" s="84"/>
      <c r="K33" s="84"/>
      <c r="L33" s="84"/>
      <c r="M33" s="84"/>
      <c r="N33" s="84"/>
      <c r="O33" s="84"/>
      <c r="P33" s="84"/>
      <c r="Q33" s="84"/>
      <c r="R33" s="84"/>
      <c r="S33" s="84"/>
      <c r="T33" s="84"/>
      <c r="U33" s="84"/>
      <c r="V33" s="84"/>
      <c r="W33" s="84"/>
      <c r="X33" s="84"/>
      <c r="Y33" s="84"/>
      <c r="Z33" s="84"/>
    </row>
    <row r="34" spans="1:26" ht="12.75" customHeight="1" x14ac:dyDescent="0.35">
      <c r="A34" s="84"/>
      <c r="B34" s="90"/>
      <c r="C34" s="91"/>
      <c r="D34" s="91"/>
      <c r="E34" s="91"/>
      <c r="F34" s="84"/>
      <c r="G34" s="84"/>
      <c r="H34" s="84"/>
      <c r="I34" s="84"/>
      <c r="J34" s="84"/>
      <c r="K34" s="84"/>
      <c r="L34" s="84"/>
      <c r="M34" s="84"/>
      <c r="N34" s="84"/>
      <c r="O34" s="84"/>
      <c r="P34" s="84"/>
      <c r="Q34" s="84"/>
      <c r="R34" s="84"/>
      <c r="S34" s="84"/>
      <c r="T34" s="84"/>
      <c r="U34" s="84"/>
      <c r="V34" s="84"/>
      <c r="W34" s="84"/>
      <c r="X34" s="84"/>
      <c r="Y34" s="84"/>
      <c r="Z34" s="84"/>
    </row>
    <row r="35" spans="1:26" ht="12.75" customHeight="1" thickBot="1" x14ac:dyDescent="0.4">
      <c r="A35" s="84"/>
      <c r="B35" s="90"/>
      <c r="C35" s="91"/>
      <c r="D35" s="91"/>
      <c r="E35" s="91"/>
      <c r="F35" s="84"/>
      <c r="G35" s="84"/>
      <c r="H35" s="84"/>
      <c r="I35" s="84"/>
      <c r="J35" s="84"/>
      <c r="K35" s="84"/>
      <c r="L35" s="84"/>
      <c r="M35" s="84"/>
      <c r="N35" s="84"/>
      <c r="O35" s="84"/>
      <c r="P35" s="84"/>
      <c r="Q35" s="84"/>
      <c r="R35" s="84"/>
      <c r="S35" s="84"/>
      <c r="T35" s="84"/>
      <c r="U35" s="84"/>
      <c r="V35" s="84"/>
      <c r="W35" s="84"/>
      <c r="X35" s="84"/>
      <c r="Y35" s="84"/>
      <c r="Z35" s="84"/>
    </row>
    <row r="36" spans="1:26" ht="30" customHeight="1" x14ac:dyDescent="0.35">
      <c r="A36" s="90"/>
      <c r="B36" s="258" t="s">
        <v>47</v>
      </c>
      <c r="C36" s="237"/>
      <c r="D36" s="237"/>
      <c r="E36" s="237"/>
      <c r="F36" s="238"/>
      <c r="G36" s="90"/>
      <c r="H36" s="90"/>
      <c r="I36" s="90"/>
      <c r="J36" s="90"/>
      <c r="K36" s="90"/>
      <c r="L36" s="90"/>
      <c r="M36" s="90"/>
      <c r="N36" s="90"/>
      <c r="O36" s="90"/>
      <c r="P36" s="90"/>
      <c r="Q36" s="90"/>
      <c r="R36" s="90"/>
      <c r="S36" s="90"/>
      <c r="T36" s="90"/>
      <c r="U36" s="90"/>
      <c r="V36" s="90"/>
      <c r="W36" s="90"/>
      <c r="X36" s="90"/>
      <c r="Y36" s="90"/>
      <c r="Z36" s="90"/>
    </row>
    <row r="37" spans="1:26" ht="132.75" customHeight="1" x14ac:dyDescent="0.35">
      <c r="A37" s="84"/>
      <c r="B37" s="259" t="s">
        <v>48</v>
      </c>
      <c r="C37" s="254"/>
      <c r="D37" s="254"/>
      <c r="E37" s="254"/>
      <c r="F37" s="260"/>
      <c r="G37" s="84"/>
      <c r="H37" s="84"/>
      <c r="I37" s="84"/>
      <c r="J37" s="84"/>
      <c r="K37" s="84"/>
      <c r="L37" s="84"/>
      <c r="M37" s="84"/>
      <c r="N37" s="84"/>
      <c r="O37" s="84"/>
      <c r="P37" s="84"/>
      <c r="Q37" s="84"/>
      <c r="R37" s="84"/>
      <c r="S37" s="84"/>
      <c r="T37" s="84"/>
      <c r="U37" s="84"/>
      <c r="V37" s="84"/>
      <c r="W37" s="84"/>
      <c r="X37" s="84"/>
      <c r="Y37" s="84"/>
      <c r="Z37" s="84"/>
    </row>
    <row r="38" spans="1:26" ht="12.75" customHeight="1" x14ac:dyDescent="0.35">
      <c r="A38" s="84"/>
      <c r="B38" s="111" t="s">
        <v>49</v>
      </c>
      <c r="C38" s="92" t="s">
        <v>12</v>
      </c>
      <c r="D38" s="92" t="s">
        <v>13</v>
      </c>
      <c r="E38" s="92" t="s">
        <v>14</v>
      </c>
      <c r="F38" s="112" t="s">
        <v>50</v>
      </c>
      <c r="G38" s="84"/>
      <c r="H38" s="84"/>
      <c r="I38" s="84"/>
      <c r="J38" s="84"/>
      <c r="K38" s="84"/>
      <c r="L38" s="84"/>
      <c r="M38" s="84"/>
      <c r="N38" s="84"/>
      <c r="O38" s="84"/>
      <c r="P38" s="84"/>
      <c r="Q38" s="84"/>
      <c r="R38" s="84"/>
      <c r="S38" s="84"/>
      <c r="T38" s="84"/>
      <c r="U38" s="84"/>
      <c r="V38" s="84"/>
      <c r="W38" s="84"/>
      <c r="X38" s="84"/>
      <c r="Y38" s="84"/>
      <c r="Z38" s="84"/>
    </row>
    <row r="39" spans="1:26" ht="154.5" customHeight="1" x14ac:dyDescent="0.35">
      <c r="A39" s="84"/>
      <c r="B39" s="113" t="s">
        <v>51</v>
      </c>
      <c r="C39" s="114" t="s">
        <v>52</v>
      </c>
      <c r="D39" s="114"/>
      <c r="E39" s="114"/>
      <c r="F39" s="115"/>
      <c r="G39" s="84"/>
      <c r="H39" s="84"/>
      <c r="I39" s="84"/>
      <c r="J39" s="84"/>
      <c r="K39" s="84"/>
      <c r="L39" s="84"/>
      <c r="M39" s="84"/>
      <c r="N39" s="84"/>
      <c r="O39" s="84"/>
      <c r="P39" s="84"/>
      <c r="Q39" s="84"/>
      <c r="R39" s="84"/>
      <c r="S39" s="84"/>
      <c r="T39" s="84"/>
      <c r="U39" s="84"/>
      <c r="V39" s="84"/>
      <c r="W39" s="84"/>
      <c r="X39" s="84"/>
      <c r="Y39" s="84"/>
      <c r="Z39" s="84"/>
    </row>
    <row r="40" spans="1:26" ht="64.5" customHeight="1" x14ac:dyDescent="0.35">
      <c r="A40" s="84"/>
      <c r="B40" s="116" t="s">
        <v>53</v>
      </c>
      <c r="C40" s="117"/>
      <c r="D40" s="117"/>
      <c r="E40" s="117"/>
      <c r="F40" s="118"/>
      <c r="G40" s="84"/>
      <c r="H40" s="84"/>
      <c r="I40" s="84"/>
      <c r="J40" s="84"/>
      <c r="K40" s="84"/>
      <c r="L40" s="84"/>
      <c r="M40" s="84"/>
      <c r="N40" s="84"/>
      <c r="O40" s="84"/>
      <c r="P40" s="84"/>
      <c r="Q40" s="84"/>
      <c r="R40" s="84"/>
      <c r="S40" s="84"/>
      <c r="T40" s="84"/>
      <c r="U40" s="84"/>
      <c r="V40" s="84"/>
      <c r="W40" s="84"/>
      <c r="X40" s="84"/>
      <c r="Y40" s="84"/>
      <c r="Z40" s="84"/>
    </row>
    <row r="41" spans="1:26" ht="64.5" customHeight="1" x14ac:dyDescent="0.35">
      <c r="A41" s="84"/>
      <c r="B41" s="116" t="s">
        <v>55</v>
      </c>
      <c r="C41" s="117"/>
      <c r="D41" s="117"/>
      <c r="E41" s="117"/>
      <c r="F41" s="118"/>
      <c r="G41" s="84"/>
      <c r="H41" s="84"/>
      <c r="I41" s="84"/>
      <c r="J41" s="84"/>
      <c r="K41" s="84"/>
      <c r="L41" s="84"/>
      <c r="M41" s="84"/>
      <c r="N41" s="84"/>
      <c r="O41" s="84"/>
      <c r="P41" s="84"/>
      <c r="Q41" s="84"/>
      <c r="R41" s="84"/>
      <c r="S41" s="84"/>
      <c r="T41" s="84"/>
      <c r="U41" s="84"/>
      <c r="V41" s="84"/>
      <c r="W41" s="84"/>
      <c r="X41" s="84"/>
      <c r="Y41" s="84"/>
      <c r="Z41" s="84"/>
    </row>
    <row r="42" spans="1:26" ht="64.5" customHeight="1" x14ac:dyDescent="0.35">
      <c r="A42" s="84"/>
      <c r="B42" s="116" t="s">
        <v>56</v>
      </c>
      <c r="C42" s="117"/>
      <c r="D42" s="117"/>
      <c r="E42" s="117"/>
      <c r="F42" s="118"/>
      <c r="G42" s="84"/>
      <c r="H42" s="84"/>
      <c r="I42" s="84"/>
      <c r="J42" s="84"/>
      <c r="K42" s="84"/>
      <c r="L42" s="84"/>
      <c r="M42" s="84"/>
      <c r="N42" s="84"/>
      <c r="O42" s="84"/>
      <c r="P42" s="84"/>
      <c r="Q42" s="84"/>
      <c r="R42" s="84"/>
      <c r="S42" s="84"/>
      <c r="T42" s="84"/>
      <c r="U42" s="84"/>
      <c r="V42" s="84"/>
      <c r="W42" s="84"/>
      <c r="X42" s="84"/>
      <c r="Y42" s="84"/>
      <c r="Z42" s="84"/>
    </row>
    <row r="43" spans="1:26" ht="64.5" customHeight="1" x14ac:dyDescent="0.35">
      <c r="A43" s="84"/>
      <c r="B43" s="116" t="s">
        <v>57</v>
      </c>
      <c r="C43" s="117"/>
      <c r="D43" s="117"/>
      <c r="E43" s="117"/>
      <c r="F43" s="118"/>
      <c r="G43" s="84"/>
      <c r="H43" s="84"/>
      <c r="I43" s="84"/>
      <c r="J43" s="84"/>
      <c r="K43" s="84"/>
      <c r="L43" s="84"/>
      <c r="M43" s="84"/>
      <c r="N43" s="84"/>
      <c r="O43" s="84"/>
      <c r="P43" s="84"/>
      <c r="Q43" s="84"/>
      <c r="R43" s="84"/>
      <c r="S43" s="84"/>
      <c r="T43" s="84"/>
      <c r="U43" s="84"/>
      <c r="V43" s="84"/>
      <c r="W43" s="84"/>
      <c r="X43" s="84"/>
      <c r="Y43" s="84"/>
      <c r="Z43" s="84"/>
    </row>
    <row r="44" spans="1:26" ht="64.5" customHeight="1" thickBot="1" x14ac:dyDescent="0.4">
      <c r="A44" s="84"/>
      <c r="B44" s="119" t="s">
        <v>58</v>
      </c>
      <c r="C44" s="120"/>
      <c r="D44" s="120"/>
      <c r="E44" s="120"/>
      <c r="F44" s="121"/>
      <c r="G44" s="84"/>
      <c r="H44" s="84"/>
      <c r="I44" s="84"/>
      <c r="J44" s="84"/>
      <c r="K44" s="84"/>
      <c r="L44" s="84"/>
      <c r="M44" s="84"/>
      <c r="N44" s="84"/>
      <c r="O44" s="84"/>
      <c r="P44" s="84"/>
      <c r="Q44" s="84"/>
      <c r="R44" s="84"/>
      <c r="S44" s="84"/>
      <c r="T44" s="84"/>
      <c r="U44" s="84"/>
      <c r="V44" s="84"/>
      <c r="W44" s="84"/>
      <c r="X44" s="84"/>
      <c r="Y44" s="84"/>
      <c r="Z44" s="84"/>
    </row>
    <row r="45" spans="1:26" ht="12.75" customHeight="1" x14ac:dyDescent="0.35">
      <c r="A45" s="84"/>
      <c r="B45" s="90"/>
      <c r="C45" s="91"/>
      <c r="D45" s="91"/>
      <c r="E45" s="91"/>
      <c r="F45" s="84"/>
      <c r="G45" s="84"/>
      <c r="H45" s="84"/>
      <c r="I45" s="84"/>
      <c r="J45" s="84"/>
      <c r="K45" s="84"/>
      <c r="L45" s="84"/>
      <c r="M45" s="84"/>
      <c r="N45" s="84"/>
      <c r="O45" s="84"/>
      <c r="P45" s="84"/>
      <c r="Q45" s="84"/>
      <c r="R45" s="84"/>
      <c r="S45" s="84"/>
      <c r="T45" s="84"/>
      <c r="U45" s="84"/>
      <c r="V45" s="84"/>
      <c r="W45" s="84"/>
      <c r="X45" s="84"/>
      <c r="Y45" s="84"/>
      <c r="Z45" s="84"/>
    </row>
    <row r="46" spans="1:26" ht="12.75" customHeight="1" x14ac:dyDescent="0.35">
      <c r="A46" s="84"/>
      <c r="B46" s="90"/>
      <c r="C46" s="91"/>
      <c r="D46" s="91"/>
      <c r="E46" s="91"/>
      <c r="F46" s="84"/>
      <c r="G46" s="84"/>
      <c r="H46" s="84"/>
      <c r="I46" s="84"/>
      <c r="J46" s="84"/>
      <c r="K46" s="84"/>
      <c r="L46" s="84"/>
      <c r="M46" s="84"/>
      <c r="N46" s="84"/>
      <c r="O46" s="84"/>
      <c r="P46" s="84"/>
      <c r="Q46" s="84"/>
      <c r="R46" s="84"/>
      <c r="S46" s="84"/>
      <c r="T46" s="84"/>
      <c r="U46" s="84"/>
      <c r="V46" s="84"/>
      <c r="W46" s="84"/>
      <c r="X46" s="84"/>
      <c r="Y46" s="84"/>
      <c r="Z46" s="84"/>
    </row>
    <row r="47" spans="1:26" ht="12.75" customHeight="1" thickBot="1" x14ac:dyDescent="0.4">
      <c r="A47" s="84"/>
      <c r="B47" s="90"/>
      <c r="C47" s="91"/>
      <c r="D47" s="91"/>
      <c r="E47" s="91"/>
      <c r="F47" s="84"/>
      <c r="G47" s="84"/>
      <c r="H47" s="84"/>
      <c r="I47" s="84"/>
      <c r="J47" s="84"/>
      <c r="K47" s="84"/>
      <c r="L47" s="84"/>
      <c r="M47" s="84"/>
      <c r="N47" s="84"/>
      <c r="O47" s="84"/>
      <c r="P47" s="84"/>
      <c r="Q47" s="84"/>
      <c r="R47" s="84"/>
      <c r="S47" s="84"/>
      <c r="T47" s="84"/>
      <c r="U47" s="84"/>
      <c r="V47" s="84"/>
      <c r="W47" s="84"/>
      <c r="X47" s="84"/>
      <c r="Y47" s="84"/>
      <c r="Z47" s="84"/>
    </row>
    <row r="48" spans="1:26" ht="30" customHeight="1" x14ac:dyDescent="0.35">
      <c r="A48" s="84"/>
      <c r="B48" s="236" t="s">
        <v>59</v>
      </c>
      <c r="C48" s="237"/>
      <c r="D48" s="237"/>
      <c r="E48" s="237"/>
      <c r="F48" s="238"/>
      <c r="G48" s="122"/>
      <c r="H48" s="84"/>
      <c r="I48" s="84"/>
      <c r="J48" s="84"/>
      <c r="K48" s="84"/>
      <c r="L48" s="84"/>
      <c r="M48" s="84"/>
      <c r="N48" s="84"/>
      <c r="O48" s="84"/>
      <c r="P48" s="84"/>
      <c r="Q48" s="84"/>
      <c r="R48" s="84"/>
      <c r="S48" s="84"/>
      <c r="T48" s="84"/>
      <c r="U48" s="84"/>
      <c r="V48" s="84"/>
      <c r="W48" s="84"/>
      <c r="X48" s="84"/>
      <c r="Y48" s="84"/>
      <c r="Z48" s="84"/>
    </row>
    <row r="49" spans="1:26" ht="36.75" customHeight="1" x14ac:dyDescent="0.35">
      <c r="A49" s="84"/>
      <c r="B49" s="262" t="s">
        <v>60</v>
      </c>
      <c r="C49" s="254"/>
      <c r="D49" s="254"/>
      <c r="E49" s="254"/>
      <c r="F49" s="260"/>
      <c r="G49" s="84"/>
      <c r="H49" s="84"/>
      <c r="I49" s="84"/>
      <c r="J49" s="84"/>
      <c r="K49" s="84"/>
      <c r="L49" s="84"/>
      <c r="M49" s="84"/>
      <c r="N49" s="84"/>
      <c r="O49" s="84"/>
      <c r="P49" s="84"/>
      <c r="Q49" s="84"/>
      <c r="R49" s="84"/>
      <c r="S49" s="84"/>
      <c r="T49" s="84"/>
      <c r="U49" s="84"/>
      <c r="V49" s="84"/>
      <c r="W49" s="84"/>
      <c r="X49" s="84"/>
      <c r="Y49" s="84"/>
      <c r="Z49" s="84"/>
    </row>
    <row r="50" spans="1:26" ht="12.75" customHeight="1" x14ac:dyDescent="0.35">
      <c r="A50" s="84"/>
      <c r="B50" s="123" t="s">
        <v>9</v>
      </c>
      <c r="C50" s="263" t="s">
        <v>61</v>
      </c>
      <c r="D50" s="254"/>
      <c r="E50" s="255"/>
      <c r="F50" s="124" t="s">
        <v>50</v>
      </c>
      <c r="G50" s="125"/>
      <c r="H50" s="84"/>
      <c r="I50" s="84"/>
      <c r="J50" s="84"/>
      <c r="K50" s="84"/>
      <c r="L50" s="84"/>
      <c r="M50" s="84"/>
      <c r="N50" s="84"/>
      <c r="O50" s="84"/>
      <c r="P50" s="84"/>
      <c r="Q50" s="84"/>
      <c r="R50" s="84"/>
      <c r="S50" s="84"/>
      <c r="T50" s="84"/>
      <c r="U50" s="84"/>
      <c r="V50" s="84"/>
      <c r="W50" s="84"/>
      <c r="X50" s="84"/>
      <c r="Y50" s="84"/>
      <c r="Z50" s="84"/>
    </row>
    <row r="51" spans="1:26" ht="12.75" customHeight="1" x14ac:dyDescent="0.35">
      <c r="A51" s="84"/>
      <c r="B51" s="126" t="s">
        <v>62</v>
      </c>
      <c r="C51" s="264" t="s">
        <v>63</v>
      </c>
      <c r="D51" s="254"/>
      <c r="E51" s="255"/>
      <c r="F51" s="127"/>
      <c r="G51" s="125"/>
      <c r="H51" s="84"/>
      <c r="I51" s="84"/>
      <c r="J51" s="84"/>
      <c r="K51" s="84"/>
      <c r="L51" s="84"/>
      <c r="M51" s="84"/>
      <c r="N51" s="84"/>
      <c r="O51" s="84"/>
      <c r="P51" s="84"/>
      <c r="Q51" s="84"/>
      <c r="R51" s="84"/>
      <c r="S51" s="84"/>
      <c r="T51" s="84"/>
      <c r="U51" s="84"/>
      <c r="V51" s="84"/>
      <c r="W51" s="84"/>
      <c r="X51" s="84"/>
      <c r="Y51" s="84"/>
      <c r="Z51" s="84"/>
    </row>
    <row r="52" spans="1:26" ht="12.75" customHeight="1" x14ac:dyDescent="0.35">
      <c r="A52" s="84"/>
      <c r="B52" s="128" t="s">
        <v>64</v>
      </c>
      <c r="C52" s="265" t="s">
        <v>65</v>
      </c>
      <c r="D52" s="254"/>
      <c r="E52" s="255"/>
      <c r="F52" s="127"/>
      <c r="G52" s="84"/>
      <c r="H52" s="84"/>
      <c r="I52" s="84"/>
      <c r="J52" s="84"/>
      <c r="K52" s="84"/>
      <c r="L52" s="84"/>
      <c r="M52" s="84"/>
      <c r="N52" s="84"/>
      <c r="O52" s="84"/>
      <c r="P52" s="84"/>
      <c r="Q52" s="84"/>
      <c r="R52" s="84"/>
      <c r="S52" s="84"/>
      <c r="T52" s="84"/>
      <c r="U52" s="84"/>
      <c r="V52" s="84"/>
      <c r="W52" s="84"/>
      <c r="X52" s="84"/>
      <c r="Y52" s="84"/>
      <c r="Z52" s="84"/>
    </row>
    <row r="53" spans="1:26" ht="46.5" customHeight="1" x14ac:dyDescent="0.35">
      <c r="A53" s="84"/>
      <c r="B53" s="128" t="s">
        <v>66</v>
      </c>
      <c r="C53" s="265" t="s">
        <v>67</v>
      </c>
      <c r="D53" s="254"/>
      <c r="E53" s="255"/>
      <c r="F53" s="127"/>
      <c r="G53" s="84"/>
      <c r="H53" s="84"/>
      <c r="I53" s="84"/>
      <c r="J53" s="84"/>
      <c r="K53" s="84"/>
      <c r="L53" s="84"/>
      <c r="M53" s="84"/>
      <c r="N53" s="84"/>
      <c r="O53" s="84"/>
      <c r="P53" s="84"/>
      <c r="Q53" s="84"/>
      <c r="R53" s="84"/>
      <c r="S53" s="84"/>
      <c r="T53" s="84"/>
      <c r="U53" s="84"/>
      <c r="V53" s="84"/>
      <c r="W53" s="84"/>
      <c r="X53" s="84"/>
      <c r="Y53" s="84"/>
      <c r="Z53" s="84"/>
    </row>
    <row r="54" spans="1:26" ht="26.25" customHeight="1" x14ac:dyDescent="0.35">
      <c r="A54" s="84"/>
      <c r="B54" s="128" t="s">
        <v>68</v>
      </c>
      <c r="C54" s="265" t="s">
        <v>69</v>
      </c>
      <c r="D54" s="254"/>
      <c r="E54" s="255"/>
      <c r="F54" s="127"/>
      <c r="G54" s="84"/>
      <c r="H54" s="84"/>
      <c r="I54" s="84"/>
      <c r="J54" s="84"/>
      <c r="K54" s="84"/>
      <c r="L54" s="84"/>
      <c r="M54" s="84"/>
      <c r="N54" s="84"/>
      <c r="O54" s="84"/>
      <c r="P54" s="84"/>
      <c r="Q54" s="84"/>
      <c r="R54" s="84"/>
      <c r="S54" s="84"/>
      <c r="T54" s="84"/>
      <c r="U54" s="84"/>
      <c r="V54" s="84"/>
      <c r="W54" s="84"/>
      <c r="X54" s="84"/>
      <c r="Y54" s="84"/>
      <c r="Z54" s="84"/>
    </row>
    <row r="55" spans="1:26" ht="12.75" customHeight="1" x14ac:dyDescent="0.35">
      <c r="A55" s="84"/>
      <c r="B55" s="128" t="s">
        <v>70</v>
      </c>
      <c r="C55" s="265" t="s">
        <v>71</v>
      </c>
      <c r="D55" s="254"/>
      <c r="E55" s="255"/>
      <c r="F55" s="127"/>
      <c r="G55" s="84"/>
      <c r="H55" s="84"/>
      <c r="I55" s="84"/>
      <c r="J55" s="84"/>
      <c r="K55" s="84"/>
      <c r="L55" s="84"/>
      <c r="M55" s="84"/>
      <c r="N55" s="84"/>
      <c r="O55" s="84"/>
      <c r="P55" s="84"/>
      <c r="Q55" s="84"/>
      <c r="R55" s="84"/>
      <c r="S55" s="84"/>
      <c r="T55" s="84"/>
      <c r="U55" s="84"/>
      <c r="V55" s="84"/>
      <c r="W55" s="84"/>
      <c r="X55" s="84"/>
      <c r="Y55" s="84"/>
      <c r="Z55" s="84"/>
    </row>
    <row r="56" spans="1:26" ht="13.5" customHeight="1" thickBot="1" x14ac:dyDescent="0.4">
      <c r="A56" s="84"/>
      <c r="B56" s="129" t="s">
        <v>72</v>
      </c>
      <c r="C56" s="266" t="s">
        <v>73</v>
      </c>
      <c r="D56" s="267"/>
      <c r="E56" s="268"/>
      <c r="F56" s="130"/>
      <c r="G56" s="84"/>
      <c r="H56" s="84"/>
      <c r="I56" s="84"/>
      <c r="J56" s="84"/>
      <c r="K56" s="84"/>
      <c r="L56" s="84"/>
      <c r="M56" s="84"/>
      <c r="N56" s="84"/>
      <c r="O56" s="84"/>
      <c r="P56" s="84"/>
      <c r="Q56" s="84"/>
      <c r="R56" s="84"/>
      <c r="S56" s="84"/>
      <c r="T56" s="84"/>
      <c r="U56" s="84"/>
      <c r="V56" s="84"/>
      <c r="W56" s="84"/>
      <c r="X56" s="84"/>
      <c r="Y56" s="84"/>
      <c r="Z56" s="84"/>
    </row>
    <row r="57" spans="1:26" ht="12.75" customHeight="1" x14ac:dyDescent="0.35">
      <c r="A57" s="84"/>
      <c r="B57" s="131" t="s">
        <v>74</v>
      </c>
      <c r="C57" s="269"/>
      <c r="D57" s="237"/>
      <c r="E57" s="270"/>
      <c r="F57" s="132"/>
      <c r="G57" s="84"/>
      <c r="H57" s="84"/>
      <c r="I57" s="84"/>
      <c r="J57" s="84"/>
      <c r="K57" s="84"/>
      <c r="L57" s="84"/>
      <c r="M57" s="84"/>
      <c r="N57" s="84"/>
      <c r="O57" s="84"/>
      <c r="P57" s="84"/>
      <c r="Q57" s="84"/>
      <c r="R57" s="84"/>
      <c r="S57" s="84"/>
      <c r="T57" s="84"/>
      <c r="U57" s="84"/>
      <c r="V57" s="84"/>
      <c r="W57" s="84"/>
      <c r="X57" s="84"/>
      <c r="Y57" s="84"/>
      <c r="Z57" s="84"/>
    </row>
    <row r="58" spans="1:26" ht="12.75" customHeight="1" x14ac:dyDescent="0.35">
      <c r="A58" s="84"/>
      <c r="B58" s="133" t="s">
        <v>64</v>
      </c>
      <c r="C58" s="261"/>
      <c r="D58" s="254"/>
      <c r="E58" s="255"/>
      <c r="F58" s="134"/>
      <c r="G58" s="84"/>
      <c r="H58" s="84"/>
      <c r="I58" s="84"/>
      <c r="J58" s="84"/>
      <c r="K58" s="84"/>
      <c r="L58" s="84"/>
      <c r="M58" s="84"/>
      <c r="N58" s="84"/>
      <c r="O58" s="84"/>
      <c r="P58" s="84"/>
      <c r="Q58" s="84"/>
      <c r="R58" s="84"/>
      <c r="S58" s="84"/>
      <c r="T58" s="84"/>
      <c r="U58" s="84"/>
      <c r="V58" s="84"/>
      <c r="W58" s="84"/>
      <c r="X58" s="84"/>
      <c r="Y58" s="84"/>
      <c r="Z58" s="84"/>
    </row>
    <row r="59" spans="1:26" ht="12.75" customHeight="1" x14ac:dyDescent="0.35">
      <c r="A59" s="84"/>
      <c r="B59" s="133" t="s">
        <v>66</v>
      </c>
      <c r="C59" s="261"/>
      <c r="D59" s="254"/>
      <c r="E59" s="255"/>
      <c r="F59" s="134"/>
      <c r="G59" s="84"/>
      <c r="H59" s="84"/>
      <c r="I59" s="84"/>
      <c r="J59" s="84"/>
      <c r="K59" s="84"/>
      <c r="L59" s="84"/>
      <c r="M59" s="84"/>
      <c r="N59" s="84"/>
      <c r="O59" s="84"/>
      <c r="P59" s="84"/>
      <c r="Q59" s="84"/>
      <c r="R59" s="84"/>
      <c r="S59" s="84"/>
      <c r="T59" s="84"/>
      <c r="U59" s="84"/>
      <c r="V59" s="84"/>
      <c r="W59" s="84"/>
      <c r="X59" s="84"/>
      <c r="Y59" s="84"/>
      <c r="Z59" s="84"/>
    </row>
    <row r="60" spans="1:26" ht="12.75" customHeight="1" x14ac:dyDescent="0.35">
      <c r="A60" s="84"/>
      <c r="B60" s="133" t="s">
        <v>68</v>
      </c>
      <c r="C60" s="261"/>
      <c r="D60" s="254"/>
      <c r="E60" s="255"/>
      <c r="F60" s="134"/>
      <c r="G60" s="84"/>
      <c r="H60" s="84"/>
      <c r="I60" s="84"/>
      <c r="J60" s="84"/>
      <c r="K60" s="84"/>
      <c r="L60" s="84"/>
      <c r="M60" s="84"/>
      <c r="N60" s="84"/>
      <c r="O60" s="84"/>
      <c r="P60" s="84"/>
      <c r="Q60" s="84"/>
      <c r="R60" s="84"/>
      <c r="S60" s="84"/>
      <c r="T60" s="84"/>
      <c r="U60" s="84"/>
      <c r="V60" s="84"/>
      <c r="W60" s="84"/>
      <c r="X60" s="84"/>
      <c r="Y60" s="84"/>
      <c r="Z60" s="84"/>
    </row>
    <row r="61" spans="1:26" ht="12.75" customHeight="1" x14ac:dyDescent="0.35">
      <c r="A61" s="84"/>
      <c r="B61" s="133" t="s">
        <v>70</v>
      </c>
      <c r="C61" s="261"/>
      <c r="D61" s="254"/>
      <c r="E61" s="255"/>
      <c r="F61" s="134"/>
      <c r="G61" s="84"/>
      <c r="H61" s="84"/>
      <c r="I61" s="84"/>
      <c r="J61" s="84"/>
      <c r="K61" s="84"/>
      <c r="L61" s="84"/>
      <c r="M61" s="84"/>
      <c r="N61" s="84"/>
      <c r="O61" s="84"/>
      <c r="P61" s="84"/>
      <c r="Q61" s="84"/>
      <c r="R61" s="84"/>
      <c r="S61" s="84"/>
      <c r="T61" s="84"/>
      <c r="U61" s="84"/>
      <c r="V61" s="84"/>
      <c r="W61" s="84"/>
      <c r="X61" s="84"/>
      <c r="Y61" s="84"/>
      <c r="Z61" s="84"/>
    </row>
    <row r="62" spans="1:26" ht="12.75" customHeight="1" thickBot="1" x14ac:dyDescent="0.4">
      <c r="A62" s="84"/>
      <c r="B62" s="135" t="s">
        <v>72</v>
      </c>
      <c r="C62" s="272"/>
      <c r="D62" s="273"/>
      <c r="E62" s="274"/>
      <c r="F62" s="136"/>
      <c r="G62" s="84"/>
      <c r="H62" s="84"/>
      <c r="I62" s="84"/>
      <c r="J62" s="84"/>
      <c r="K62" s="84"/>
      <c r="L62" s="84"/>
      <c r="M62" s="84"/>
      <c r="N62" s="84"/>
      <c r="O62" s="84"/>
      <c r="P62" s="84"/>
      <c r="Q62" s="84"/>
      <c r="R62" s="84"/>
      <c r="S62" s="84"/>
      <c r="T62" s="84"/>
      <c r="U62" s="84"/>
      <c r="V62" s="84"/>
      <c r="W62" s="84"/>
      <c r="X62" s="84"/>
      <c r="Y62" s="84"/>
      <c r="Z62" s="84"/>
    </row>
    <row r="63" spans="1:26" ht="12.75" customHeight="1" x14ac:dyDescent="0.35">
      <c r="A63" s="84"/>
      <c r="B63" s="131" t="s">
        <v>79</v>
      </c>
      <c r="C63" s="269"/>
      <c r="D63" s="237"/>
      <c r="E63" s="270"/>
      <c r="F63" s="132"/>
      <c r="G63" s="84"/>
      <c r="H63" s="84"/>
      <c r="I63" s="84"/>
      <c r="J63" s="84"/>
      <c r="K63" s="84"/>
      <c r="L63" s="84"/>
      <c r="M63" s="84"/>
      <c r="N63" s="84"/>
      <c r="O63" s="84"/>
      <c r="P63" s="84"/>
      <c r="Q63" s="84"/>
      <c r="R63" s="84"/>
      <c r="S63" s="84"/>
      <c r="T63" s="84"/>
      <c r="U63" s="84"/>
      <c r="V63" s="84"/>
      <c r="W63" s="84"/>
      <c r="X63" s="84"/>
      <c r="Y63" s="84"/>
      <c r="Z63" s="84"/>
    </row>
    <row r="64" spans="1:26" ht="12.75" customHeight="1" x14ac:dyDescent="0.35">
      <c r="A64" s="84"/>
      <c r="B64" s="133" t="s">
        <v>64</v>
      </c>
      <c r="C64" s="261"/>
      <c r="D64" s="254"/>
      <c r="E64" s="255"/>
      <c r="F64" s="134"/>
      <c r="G64" s="84"/>
      <c r="H64" s="84"/>
      <c r="I64" s="84"/>
      <c r="J64" s="84"/>
      <c r="K64" s="84"/>
      <c r="L64" s="84"/>
      <c r="M64" s="84"/>
      <c r="N64" s="84"/>
      <c r="O64" s="84"/>
      <c r="P64" s="84"/>
      <c r="Q64" s="84"/>
      <c r="R64" s="84"/>
      <c r="S64" s="84"/>
      <c r="T64" s="84"/>
      <c r="U64" s="84"/>
      <c r="V64" s="84"/>
      <c r="W64" s="84"/>
      <c r="X64" s="84"/>
      <c r="Y64" s="84"/>
      <c r="Z64" s="84"/>
    </row>
    <row r="65" spans="1:26" ht="12.75" customHeight="1" x14ac:dyDescent="0.35">
      <c r="A65" s="84"/>
      <c r="B65" s="133" t="s">
        <v>66</v>
      </c>
      <c r="C65" s="261"/>
      <c r="D65" s="254"/>
      <c r="E65" s="255"/>
      <c r="F65" s="134"/>
      <c r="G65" s="84"/>
      <c r="H65" s="84"/>
      <c r="I65" s="84"/>
      <c r="J65" s="84"/>
      <c r="K65" s="84"/>
      <c r="L65" s="84"/>
      <c r="M65" s="84"/>
      <c r="N65" s="84"/>
      <c r="O65" s="84"/>
      <c r="P65" s="84"/>
      <c r="Q65" s="84"/>
      <c r="R65" s="84"/>
      <c r="S65" s="84"/>
      <c r="T65" s="84"/>
      <c r="U65" s="84"/>
      <c r="V65" s="84"/>
      <c r="W65" s="84"/>
      <c r="X65" s="84"/>
      <c r="Y65" s="84"/>
      <c r="Z65" s="84"/>
    </row>
    <row r="66" spans="1:26" ht="12.75" customHeight="1" x14ac:dyDescent="0.35">
      <c r="A66" s="84"/>
      <c r="B66" s="133" t="s">
        <v>68</v>
      </c>
      <c r="C66" s="261"/>
      <c r="D66" s="254"/>
      <c r="E66" s="255"/>
      <c r="F66" s="134"/>
      <c r="G66" s="84"/>
      <c r="H66" s="84"/>
      <c r="I66" s="84"/>
      <c r="J66" s="84"/>
      <c r="K66" s="84"/>
      <c r="L66" s="84"/>
      <c r="M66" s="84"/>
      <c r="N66" s="84"/>
      <c r="O66" s="84"/>
      <c r="P66" s="84"/>
      <c r="Q66" s="84"/>
      <c r="R66" s="84"/>
      <c r="S66" s="84"/>
      <c r="T66" s="84"/>
      <c r="U66" s="84"/>
      <c r="V66" s="84"/>
      <c r="W66" s="84"/>
      <c r="X66" s="84"/>
      <c r="Y66" s="84"/>
      <c r="Z66" s="84"/>
    </row>
    <row r="67" spans="1:26" ht="12.75" customHeight="1" x14ac:dyDescent="0.35">
      <c r="A67" s="84"/>
      <c r="B67" s="133" t="s">
        <v>70</v>
      </c>
      <c r="C67" s="261"/>
      <c r="D67" s="254"/>
      <c r="E67" s="255"/>
      <c r="F67" s="134"/>
      <c r="G67" s="84"/>
      <c r="H67" s="84"/>
      <c r="I67" s="84"/>
      <c r="J67" s="84"/>
      <c r="K67" s="84"/>
      <c r="L67" s="84"/>
      <c r="M67" s="84"/>
      <c r="N67" s="84"/>
      <c r="O67" s="84"/>
      <c r="P67" s="84"/>
      <c r="Q67" s="84"/>
      <c r="R67" s="84"/>
      <c r="S67" s="84"/>
      <c r="T67" s="84"/>
      <c r="U67" s="84"/>
      <c r="V67" s="84"/>
      <c r="W67" s="84"/>
      <c r="X67" s="84"/>
      <c r="Y67" s="84"/>
      <c r="Z67" s="84"/>
    </row>
    <row r="68" spans="1:26" ht="12.75" customHeight="1" thickBot="1" x14ac:dyDescent="0.4">
      <c r="A68" s="84"/>
      <c r="B68" s="135" t="s">
        <v>72</v>
      </c>
      <c r="C68" s="272"/>
      <c r="D68" s="273"/>
      <c r="E68" s="274"/>
      <c r="F68" s="136"/>
      <c r="G68" s="84"/>
      <c r="H68" s="84"/>
      <c r="I68" s="84"/>
      <c r="J68" s="84"/>
      <c r="K68" s="84"/>
      <c r="L68" s="84"/>
      <c r="M68" s="84"/>
      <c r="N68" s="84"/>
      <c r="O68" s="84"/>
      <c r="P68" s="84"/>
      <c r="Q68" s="84"/>
      <c r="R68" s="84"/>
      <c r="S68" s="84"/>
      <c r="T68" s="84"/>
      <c r="U68" s="84"/>
      <c r="V68" s="84"/>
      <c r="W68" s="84"/>
      <c r="X68" s="84"/>
      <c r="Y68" s="84"/>
      <c r="Z68" s="84"/>
    </row>
    <row r="69" spans="1:26" ht="12.75" customHeight="1" x14ac:dyDescent="0.35">
      <c r="A69" s="84"/>
      <c r="B69" s="90"/>
      <c r="C69" s="91"/>
      <c r="D69" s="91"/>
      <c r="E69" s="91"/>
      <c r="F69" s="84"/>
      <c r="G69" s="84"/>
      <c r="H69" s="84"/>
      <c r="I69" s="84"/>
      <c r="J69" s="84"/>
      <c r="K69" s="84"/>
      <c r="L69" s="84"/>
      <c r="M69" s="84"/>
      <c r="N69" s="84"/>
      <c r="O69" s="84"/>
      <c r="P69" s="84"/>
      <c r="Q69" s="84"/>
      <c r="R69" s="84"/>
      <c r="S69" s="84"/>
      <c r="T69" s="84"/>
      <c r="U69" s="84"/>
      <c r="V69" s="84"/>
      <c r="W69" s="84"/>
      <c r="X69" s="84"/>
      <c r="Y69" s="84"/>
      <c r="Z69" s="84"/>
    </row>
    <row r="70" spans="1:26" ht="12.75" customHeight="1" x14ac:dyDescent="0.35">
      <c r="A70" s="84"/>
      <c r="B70" s="90"/>
      <c r="C70" s="91"/>
      <c r="D70" s="91"/>
      <c r="E70" s="91"/>
      <c r="F70" s="84"/>
      <c r="G70" s="84"/>
      <c r="H70" s="84"/>
      <c r="I70" s="84"/>
      <c r="J70" s="84"/>
      <c r="K70" s="84"/>
      <c r="L70" s="84"/>
      <c r="M70" s="84"/>
      <c r="N70" s="84"/>
      <c r="O70" s="84"/>
      <c r="P70" s="84"/>
      <c r="Q70" s="84"/>
      <c r="R70" s="84"/>
      <c r="S70" s="84"/>
      <c r="T70" s="84"/>
      <c r="U70" s="84"/>
      <c r="V70" s="84"/>
      <c r="W70" s="84"/>
      <c r="X70" s="84"/>
      <c r="Y70" s="84"/>
      <c r="Z70" s="84"/>
    </row>
    <row r="71" spans="1:26" ht="12.75" customHeight="1" thickBot="1" x14ac:dyDescent="0.4">
      <c r="A71" s="84"/>
      <c r="B71" s="90"/>
      <c r="C71" s="91"/>
      <c r="D71" s="91"/>
      <c r="E71" s="91"/>
      <c r="F71" s="84"/>
      <c r="G71" s="84"/>
      <c r="H71" s="84"/>
      <c r="I71" s="84"/>
      <c r="J71" s="84"/>
      <c r="K71" s="84"/>
      <c r="L71" s="84"/>
      <c r="M71" s="84"/>
      <c r="N71" s="84"/>
      <c r="O71" s="84"/>
      <c r="P71" s="84"/>
      <c r="Q71" s="84"/>
      <c r="R71" s="84"/>
      <c r="S71" s="84"/>
      <c r="T71" s="84"/>
      <c r="U71" s="84"/>
      <c r="V71" s="84"/>
      <c r="W71" s="84"/>
      <c r="X71" s="84"/>
      <c r="Y71" s="84"/>
      <c r="Z71" s="84"/>
    </row>
    <row r="72" spans="1:26" ht="30" customHeight="1" x14ac:dyDescent="0.35">
      <c r="A72" s="84"/>
      <c r="B72" s="137" t="s">
        <v>81</v>
      </c>
      <c r="C72" s="138"/>
      <c r="D72" s="138"/>
      <c r="E72" s="138"/>
      <c r="F72" s="139"/>
      <c r="G72" s="125"/>
      <c r="H72" s="84"/>
      <c r="I72" s="84"/>
      <c r="J72" s="84"/>
      <c r="K72" s="84"/>
      <c r="L72" s="84"/>
      <c r="M72" s="84"/>
      <c r="N72" s="84"/>
      <c r="O72" s="84"/>
      <c r="P72" s="84"/>
      <c r="Q72" s="84"/>
      <c r="R72" s="84"/>
      <c r="S72" s="84"/>
      <c r="T72" s="84"/>
      <c r="U72" s="84"/>
      <c r="V72" s="84"/>
      <c r="W72" s="84"/>
      <c r="X72" s="84"/>
      <c r="Y72" s="84"/>
      <c r="Z72" s="84"/>
    </row>
    <row r="73" spans="1:26" ht="28.5" customHeight="1" x14ac:dyDescent="0.35">
      <c r="A73" s="84"/>
      <c r="B73" s="275" t="s">
        <v>82</v>
      </c>
      <c r="C73" s="254"/>
      <c r="D73" s="254"/>
      <c r="E73" s="254"/>
      <c r="F73" s="260"/>
      <c r="G73" s="125"/>
      <c r="H73" s="84"/>
      <c r="I73" s="84"/>
      <c r="J73" s="84"/>
      <c r="K73" s="84"/>
      <c r="L73" s="84"/>
      <c r="M73" s="84"/>
      <c r="N73" s="84"/>
      <c r="O73" s="84"/>
      <c r="P73" s="84"/>
      <c r="Q73" s="84"/>
      <c r="R73" s="84"/>
      <c r="S73" s="84"/>
      <c r="T73" s="84"/>
      <c r="U73" s="84"/>
      <c r="V73" s="84"/>
      <c r="W73" s="84"/>
      <c r="X73" s="84"/>
      <c r="Y73" s="84"/>
      <c r="Z73" s="84"/>
    </row>
    <row r="74" spans="1:26" ht="12.75" customHeight="1" x14ac:dyDescent="0.35">
      <c r="A74" s="84"/>
      <c r="B74" s="140" t="s">
        <v>9</v>
      </c>
      <c r="C74" s="141" t="s">
        <v>83</v>
      </c>
      <c r="D74" s="141" t="s">
        <v>13</v>
      </c>
      <c r="E74" s="141" t="s">
        <v>14</v>
      </c>
      <c r="F74" s="142" t="s">
        <v>84</v>
      </c>
      <c r="G74" s="125"/>
      <c r="H74" s="84"/>
      <c r="I74" s="84"/>
      <c r="J74" s="84"/>
      <c r="K74" s="84"/>
      <c r="L74" s="84"/>
      <c r="M74" s="84"/>
      <c r="N74" s="84"/>
      <c r="O74" s="84"/>
      <c r="P74" s="84"/>
      <c r="Q74" s="84"/>
      <c r="R74" s="84"/>
      <c r="S74" s="84"/>
      <c r="T74" s="84"/>
      <c r="U74" s="84"/>
      <c r="V74" s="84"/>
      <c r="W74" s="84"/>
      <c r="X74" s="84"/>
      <c r="Y74" s="84"/>
      <c r="Z74" s="84"/>
    </row>
    <row r="75" spans="1:26" ht="12.75" customHeight="1" x14ac:dyDescent="0.35">
      <c r="A75" s="84"/>
      <c r="B75" s="93" t="s">
        <v>85</v>
      </c>
      <c r="C75" s="143">
        <f>+IF('[3]Homologación METT - GEF 7'!L5="","",'[3]Homologación METT - GEF 7'!L5)</f>
        <v>3</v>
      </c>
      <c r="D75" s="144"/>
      <c r="E75" s="144"/>
      <c r="F75" s="145" t="s">
        <v>86</v>
      </c>
      <c r="G75" s="125"/>
      <c r="H75" s="84"/>
      <c r="I75" s="84"/>
      <c r="J75" s="84"/>
      <c r="K75" s="84"/>
      <c r="L75" s="84"/>
      <c r="M75" s="84"/>
      <c r="N75" s="84"/>
      <c r="O75" s="84"/>
      <c r="P75" s="84"/>
      <c r="Q75" s="84"/>
      <c r="R75" s="84"/>
      <c r="S75" s="84"/>
      <c r="T75" s="84"/>
      <c r="U75" s="84"/>
      <c r="V75" s="84"/>
      <c r="W75" s="84"/>
      <c r="X75" s="84"/>
      <c r="Y75" s="84"/>
      <c r="Z75" s="84"/>
    </row>
    <row r="76" spans="1:26" ht="96" customHeight="1" x14ac:dyDescent="0.35">
      <c r="A76" s="84"/>
      <c r="B76" s="93" t="s">
        <v>87</v>
      </c>
      <c r="C76" s="271" t="str">
        <f>+'[3]Homologación METT - GEF 7'!G5</f>
        <v>Las áreas que hacen parte del Sistema Nacional de Áreas Protegidas - SINAP están legalmente constituidas, por lo que éstas áreas se encuentran en un nivel 3.</v>
      </c>
      <c r="D76" s="254"/>
      <c r="E76" s="254"/>
      <c r="F76" s="260"/>
      <c r="G76" s="84"/>
      <c r="H76" s="84"/>
      <c r="I76" s="84"/>
      <c r="J76" s="84"/>
      <c r="K76" s="84"/>
      <c r="L76" s="84"/>
      <c r="M76" s="84"/>
      <c r="N76" s="84"/>
      <c r="O76" s="84"/>
      <c r="P76" s="84"/>
      <c r="Q76" s="84"/>
      <c r="R76" s="84"/>
      <c r="S76" s="84"/>
      <c r="T76" s="84"/>
      <c r="U76" s="84"/>
      <c r="V76" s="84"/>
      <c r="W76" s="84"/>
      <c r="X76" s="84"/>
      <c r="Y76" s="84"/>
      <c r="Z76" s="84"/>
    </row>
    <row r="77" spans="1:26" ht="12.75" customHeight="1" x14ac:dyDescent="0.35">
      <c r="A77" s="84"/>
      <c r="B77" s="93" t="s">
        <v>88</v>
      </c>
      <c r="C77" s="143">
        <f>+IF('[3]Homologación METT - GEF 7'!L9="","",'[3]Homologación METT - GEF 7'!L9)</f>
        <v>0</v>
      </c>
      <c r="D77" s="144"/>
      <c r="E77" s="144"/>
      <c r="F77" s="145" t="s">
        <v>89</v>
      </c>
      <c r="G77" s="84"/>
      <c r="H77" s="84"/>
      <c r="I77" s="84"/>
      <c r="J77" s="84"/>
      <c r="K77" s="84"/>
      <c r="L77" s="84"/>
      <c r="M77" s="84"/>
      <c r="N77" s="84"/>
      <c r="O77" s="84"/>
      <c r="P77" s="84"/>
      <c r="Q77" s="84"/>
      <c r="R77" s="84"/>
      <c r="S77" s="84"/>
      <c r="T77" s="84"/>
      <c r="U77" s="84"/>
      <c r="V77" s="84"/>
      <c r="W77" s="84"/>
      <c r="X77" s="84"/>
      <c r="Y77" s="84"/>
      <c r="Z77" s="84"/>
    </row>
    <row r="78" spans="1:26" ht="96" customHeight="1" x14ac:dyDescent="0.35">
      <c r="A78" s="84"/>
      <c r="B78" s="93" t="s">
        <v>87</v>
      </c>
      <c r="C78" s="271" t="str">
        <f>+IF('[3]Resumen '!E21="","",'[3]Resumen '!E21)</f>
        <v>La propuesta de área protegida está en proceso de declaratoria por lo tanto no tiene una zonificación de manejo.</v>
      </c>
      <c r="D78" s="254"/>
      <c r="E78" s="254"/>
      <c r="F78" s="260"/>
      <c r="G78" s="84"/>
      <c r="H78" s="84"/>
      <c r="I78" s="84"/>
      <c r="J78" s="84"/>
      <c r="K78" s="84"/>
      <c r="L78" s="84"/>
      <c r="M78" s="84"/>
      <c r="N78" s="84"/>
      <c r="O78" s="84"/>
      <c r="P78" s="84"/>
      <c r="Q78" s="84"/>
      <c r="R78" s="84"/>
      <c r="S78" s="84"/>
      <c r="T78" s="84"/>
      <c r="U78" s="84"/>
      <c r="V78" s="84"/>
      <c r="W78" s="84"/>
      <c r="X78" s="84"/>
      <c r="Y78" s="84"/>
      <c r="Z78" s="84"/>
    </row>
    <row r="79" spans="1:26" ht="12.75" customHeight="1" x14ac:dyDescent="0.35">
      <c r="A79" s="84"/>
      <c r="B79" s="93" t="s">
        <v>90</v>
      </c>
      <c r="C79" s="143">
        <f>+IF('[3]Homologación METT - GEF 7'!L13="","",'[3]Homologación METT - GEF 7'!L13)</f>
        <v>2</v>
      </c>
      <c r="D79" s="144"/>
      <c r="E79" s="144"/>
      <c r="F79" s="145" t="s">
        <v>91</v>
      </c>
      <c r="G79" s="84"/>
      <c r="H79" s="84"/>
      <c r="I79" s="84"/>
      <c r="J79" s="84"/>
      <c r="K79" s="84"/>
      <c r="L79" s="84"/>
      <c r="M79" s="84"/>
      <c r="N79" s="84"/>
      <c r="O79" s="84"/>
      <c r="P79" s="84"/>
      <c r="Q79" s="84"/>
      <c r="R79" s="84"/>
      <c r="S79" s="84"/>
      <c r="T79" s="84"/>
      <c r="U79" s="84"/>
      <c r="V79" s="84"/>
      <c r="W79" s="84"/>
      <c r="X79" s="84"/>
      <c r="Y79" s="84"/>
      <c r="Z79" s="84"/>
    </row>
    <row r="80" spans="1:26" ht="96" customHeight="1" x14ac:dyDescent="0.35">
      <c r="A80" s="84"/>
      <c r="B80" s="93" t="s">
        <v>87</v>
      </c>
      <c r="C80" s="271" t="str">
        <f>+IF('[3]Resumen '!E35="","",'[3]Resumen '!E35)</f>
        <v xml:space="preserve">Actualmente se cuenta con el personal requerido para gestionar la ruta de declaratoria. Se financian con recursos del proyecto GEF Corazón de la Amazonía (GEF 7), además del personal profesional y técnico para la gestión de la declaratoria, los estudios de biodiversidad, conectividad y suelos y caracterización socioeconómica. </v>
      </c>
      <c r="D80" s="254"/>
      <c r="E80" s="254"/>
      <c r="F80" s="260"/>
      <c r="G80" s="84"/>
      <c r="H80" s="84"/>
      <c r="I80" s="84"/>
      <c r="J80" s="84"/>
      <c r="K80" s="84"/>
      <c r="L80" s="84"/>
      <c r="M80" s="84"/>
      <c r="N80" s="84"/>
      <c r="O80" s="84"/>
      <c r="P80" s="84"/>
      <c r="Q80" s="84"/>
      <c r="R80" s="84"/>
      <c r="S80" s="84"/>
      <c r="T80" s="84"/>
      <c r="U80" s="84"/>
      <c r="V80" s="84"/>
      <c r="W80" s="84"/>
      <c r="X80" s="84"/>
      <c r="Y80" s="84"/>
      <c r="Z80" s="84"/>
    </row>
    <row r="81" spans="1:26" ht="12.75" customHeight="1" x14ac:dyDescent="0.35">
      <c r="A81" s="84"/>
      <c r="B81" s="93" t="s">
        <v>92</v>
      </c>
      <c r="C81" s="143" t="str">
        <f>+IF('[3]Homologación METT - GEF 7'!L17="","",'[3]Homologación METT - GEF 7'!L17)</f>
        <v>1</v>
      </c>
      <c r="D81" s="144"/>
      <c r="E81" s="144"/>
      <c r="F81" s="145" t="s">
        <v>93</v>
      </c>
      <c r="G81" s="84"/>
      <c r="H81" s="84"/>
      <c r="I81" s="84"/>
      <c r="J81" s="84"/>
      <c r="K81" s="84"/>
      <c r="L81" s="84"/>
      <c r="M81" s="84"/>
      <c r="N81" s="84"/>
      <c r="O81" s="84"/>
      <c r="P81" s="84"/>
      <c r="Q81" s="84"/>
      <c r="R81" s="84"/>
      <c r="S81" s="84"/>
      <c r="T81" s="84"/>
      <c r="U81" s="84"/>
      <c r="V81" s="84"/>
      <c r="W81" s="84"/>
      <c r="X81" s="84"/>
      <c r="Y81" s="84"/>
      <c r="Z81" s="84"/>
    </row>
    <row r="82" spans="1:26" ht="96" customHeight="1" x14ac:dyDescent="0.35">
      <c r="A82" s="84"/>
      <c r="B82" s="93" t="s">
        <v>87</v>
      </c>
      <c r="C82" s="271" t="str">
        <f>+IF('[3]Resumen '!E6="","",'[3]Resumen '!E6)</f>
        <v xml:space="preserve">Para el año 2023, en el marco de la mesa tecnica con Parques Nacionales Naturales de Colombia, se realizó el analisis de integridad ecologica. Para la evaluación estado de conservación e integridad ecológica se siguió la metodológica definida  por WWF, Parques Nacionales Naturales y el Instituto Humboldt (Zambrano et al. 2007). Se utilizó como unidad de análisis los mapas de coberturas de la tierra Corine Land Cover para Colombia del año 2022, escala 1:100.000 del Instituto SINCHI. Los resultados de este análisis en el área propuesta como DCS Bajo Guayabero, indican que no presenta un alto estado de integridad, acorde a la disposición espacial de la cobertura, relieve y composición estructural del paisaje, con bajos niveles de continuidad espacial, conectividad y altos de niveles de transformación.
La intervención humana dentro del área se ve reflejada a través de coberturas transformadas como los pastos limpios y los mosaicos de pastos y cultivos. Dichas unidades espaciales son extensas, lo que puede generar que los atributos de composición y estructura no sean lo mejor, sin embargo, la función se puede mantener mediante proceso de conectividad ecológica. Lo anterior dio origen a proponer una categoría como el Distrito Conservación de Suelos.
</v>
      </c>
      <c r="D82" s="254"/>
      <c r="E82" s="254"/>
      <c r="F82" s="260"/>
      <c r="G82" s="84"/>
      <c r="H82" s="84"/>
      <c r="I82" s="84"/>
      <c r="J82" s="84"/>
      <c r="K82" s="84"/>
      <c r="L82" s="84"/>
      <c r="M82" s="84"/>
      <c r="N82" s="84"/>
      <c r="O82" s="84"/>
      <c r="P82" s="84"/>
      <c r="Q82" s="84"/>
      <c r="R82" s="84"/>
      <c r="S82" s="84"/>
      <c r="T82" s="84"/>
      <c r="U82" s="84"/>
      <c r="V82" s="84"/>
      <c r="W82" s="84"/>
      <c r="X82" s="84"/>
      <c r="Y82" s="84"/>
      <c r="Z82" s="84"/>
    </row>
    <row r="83" spans="1:26" ht="12.75" customHeight="1" x14ac:dyDescent="0.35">
      <c r="A83" s="84"/>
      <c r="B83" s="93" t="s">
        <v>94</v>
      </c>
      <c r="C83" s="143">
        <f>+IF('[3]Homologación METT - GEF 7'!L21="","",'[3]Homologación METT - GEF 7'!L21)</f>
        <v>2</v>
      </c>
      <c r="D83" s="144"/>
      <c r="E83" s="144"/>
      <c r="F83" s="145" t="s">
        <v>95</v>
      </c>
      <c r="G83" s="84"/>
      <c r="H83" s="84"/>
      <c r="I83" s="84"/>
      <c r="J83" s="84"/>
      <c r="K83" s="84"/>
      <c r="L83" s="84"/>
      <c r="M83" s="84"/>
      <c r="N83" s="84"/>
      <c r="O83" s="84"/>
      <c r="P83" s="84"/>
      <c r="Q83" s="84"/>
      <c r="R83" s="84"/>
      <c r="S83" s="84"/>
      <c r="T83" s="84"/>
      <c r="U83" s="84"/>
      <c r="V83" s="84"/>
      <c r="W83" s="84"/>
      <c r="X83" s="84"/>
      <c r="Y83" s="84"/>
      <c r="Z83" s="84"/>
    </row>
    <row r="84" spans="1:26" ht="96.75" customHeight="1" x14ac:dyDescent="0.35">
      <c r="A84" s="84"/>
      <c r="B84" s="93" t="s">
        <v>87</v>
      </c>
      <c r="C84" s="271" t="str">
        <f>+IF('[3]Resumen '!E16="","",'[3]Resumen '!E16)</f>
        <v xml:space="preserve">Para el año 2023, la consolidación de los objetivos de conservación del APR Bajo Guayabero se dio en el marco de la mesa técnica entre la Corporación CDA y Parques Nacionales Naturales de Colombia. A partir del análisis de la información socioeconómica, biofísica, espacial y social, obtenida en de la implementación de la “Ruta para la declaratoria de áreas protegidas” del MADS (Resolución 1125 de 2015), que incluye el apoyo técnico desarrollado entre la Corporación CDA y el grupo de nuevas áreas de Parques Nacionales Naturales de Colombia, se formularon los objetivos de conservación para el DCS Bajo Guayabero que a continuación se presentan:
Restaurar el zonobioma húmedo tropical Guaviare- Guayabero ubicados entre el río Guayabero, y los caños Dorado, Flauta, Tigre y los perros que contribuyan a la conectividad ecológica regional. 
Mantener la condición natural del heliobioma de los bosques bajo asociados al rio Guayabero que aporten a la funcionalidad de los ecosistemas como sustento a las contribuciones de la naturaleza (soporte, cultural, regulación).
Aprovechar sosteniblemente la biodiversidad (recursos naturales) asociada a los caños Dorado, Flauta, Tigre y los perros a partir de modelos de construcción conjunta que contribuya a los modos de vida de las comunidades asentadas en el territorio.
Teniendo en cuenta estos objetivos de conservación, se identificaron una serie de elementos que serán la base para la posterior definición de objetos de conservación en el marco de la construcción del plan de manejo del área protegida. 
Elementos de filtro grueso: Ecosistemas acuáticos como humedales y lagunas
Filtro fino: Especies amenazadas como Crocodylus intermedius, y Pteronura brasiliensis. .
</v>
      </c>
      <c r="D84" s="254"/>
      <c r="E84" s="254"/>
      <c r="F84" s="260"/>
      <c r="G84" s="84"/>
      <c r="H84" s="84"/>
      <c r="I84" s="84"/>
      <c r="J84" s="84"/>
      <c r="K84" s="84"/>
      <c r="L84" s="84"/>
      <c r="M84" s="84"/>
      <c r="N84" s="84"/>
      <c r="O84" s="84"/>
      <c r="P84" s="84"/>
      <c r="Q84" s="84"/>
      <c r="R84" s="84"/>
      <c r="S84" s="84"/>
      <c r="T84" s="84"/>
      <c r="U84" s="84"/>
      <c r="V84" s="84"/>
      <c r="W84" s="84"/>
      <c r="X84" s="84"/>
      <c r="Y84" s="84"/>
      <c r="Z84" s="84"/>
    </row>
    <row r="85" spans="1:26" ht="132.75" customHeight="1" x14ac:dyDescent="0.35">
      <c r="A85" s="84"/>
      <c r="B85" s="93" t="s">
        <v>96</v>
      </c>
      <c r="C85" s="143">
        <f>+IF('[3]Homologación METT - GEF 7'!L25="","",'[3]Homologación METT - GEF 7'!L25)</f>
        <v>1</v>
      </c>
      <c r="D85" s="144"/>
      <c r="E85" s="144"/>
      <c r="F85" s="145" t="s">
        <v>97</v>
      </c>
      <c r="G85" s="84"/>
      <c r="H85" s="84"/>
      <c r="I85" s="84"/>
      <c r="J85" s="84"/>
      <c r="K85" s="84"/>
      <c r="L85" s="84"/>
      <c r="M85" s="84"/>
      <c r="N85" s="84"/>
      <c r="O85" s="84"/>
      <c r="P85" s="84"/>
      <c r="Q85" s="84"/>
      <c r="R85" s="84"/>
      <c r="S85" s="84"/>
      <c r="T85" s="84"/>
      <c r="U85" s="84"/>
      <c r="V85" s="84"/>
      <c r="W85" s="84"/>
      <c r="X85" s="84"/>
      <c r="Y85" s="84"/>
      <c r="Z85" s="84"/>
    </row>
    <row r="86" spans="1:26" ht="96" customHeight="1" x14ac:dyDescent="0.35">
      <c r="A86" s="84"/>
      <c r="B86" s="93" t="s">
        <v>87</v>
      </c>
      <c r="C86" s="271" t="str">
        <f>+IF('[3]Resumen '!E17="","",'[3]Resumen '!E17)</f>
        <v>La definición del polígono del área protegida corresponde a los objetivos de conservación y razón de ser del área propuesta, determinada mediante análisis cualitativos de diferentes capas de información biofísicas y de ordenamiento territorial que se listan a continuación:
o Corredores ecológicos y de conectividad para el departamento del Guaviare
o Bosque - no bosque
o Coberturas de la tierra
o Red hídrica
o Reservas forestales protectoras
o Ecosistemas
Teniendo en cuenta la información anteriormente expuesta, se define el polígono y sus límites con puntos arcifinios siguiendo la red de drenajes y los accesos viales, tomando como base la cartográfica del Instituto Geográfico Agustín Codazzi – IGAC, información vial de la Gobernación del Guaviare y ajustes realizado sobre imágenes satelitales . Por otra parte, se toma el área del polígono con base al mayor porcentaje de ecosistemas naturales y seminaturales que permitan garantizar la conectividad entre el Parque Nacional Serranía del Chiribiquete y el Parque Nacional Serranía de La Macarena y su vinculación y conectividad con las Zonas de Reserva Forestal Protectora Cerros Capricho, Cerritos y Mirolindo y la Serranía de La Lindosa - Angosturas II, conectándolas a través de las zonas de preservación de la zona de recuperación para la producción sur del DMI Ariari Guayabero.</v>
      </c>
      <c r="D86" s="254"/>
      <c r="E86" s="254"/>
      <c r="F86" s="260"/>
      <c r="G86" s="84"/>
      <c r="H86" s="84"/>
      <c r="I86" s="84"/>
      <c r="J86" s="84"/>
      <c r="K86" s="84"/>
      <c r="L86" s="84"/>
      <c r="M86" s="84"/>
      <c r="N86" s="84"/>
      <c r="O86" s="84"/>
      <c r="P86" s="84"/>
      <c r="Q86" s="84"/>
      <c r="R86" s="84"/>
      <c r="S86" s="84"/>
      <c r="T86" s="84"/>
      <c r="U86" s="84"/>
      <c r="V86" s="84"/>
      <c r="W86" s="84"/>
      <c r="X86" s="84"/>
      <c r="Y86" s="84"/>
      <c r="Z86" s="84"/>
    </row>
    <row r="87" spans="1:26" ht="12.75" customHeight="1" x14ac:dyDescent="0.35">
      <c r="A87" s="84"/>
      <c r="B87" s="93" t="s">
        <v>98</v>
      </c>
      <c r="C87" s="143">
        <f>+IF('[3]Homologación METT - GEF 7'!L29="","",'[3]Homologación METT - GEF 7'!L29)</f>
        <v>1</v>
      </c>
      <c r="D87" s="144"/>
      <c r="E87" s="144"/>
      <c r="F87" s="145" t="s">
        <v>99</v>
      </c>
      <c r="G87" s="84"/>
      <c r="H87" s="84"/>
      <c r="I87" s="84"/>
      <c r="J87" s="84"/>
      <c r="K87" s="84"/>
      <c r="L87" s="84"/>
      <c r="M87" s="84"/>
      <c r="N87" s="84"/>
      <c r="O87" s="84"/>
      <c r="P87" s="84"/>
      <c r="Q87" s="84"/>
      <c r="R87" s="84"/>
      <c r="S87" s="84"/>
      <c r="T87" s="84"/>
      <c r="U87" s="84"/>
      <c r="V87" s="84"/>
      <c r="W87" s="84"/>
      <c r="X87" s="84"/>
      <c r="Y87" s="84"/>
      <c r="Z87" s="84"/>
    </row>
    <row r="88" spans="1:26" ht="96" customHeight="1" x14ac:dyDescent="0.35">
      <c r="A88" s="84"/>
      <c r="B88" s="93" t="s">
        <v>87</v>
      </c>
      <c r="C88" s="271" t="str">
        <f>+IF('[3]Resumen '!E18="","",'[3]Resumen '!E18)</f>
        <v>No es posible evaluar este item dado que el área esta en proceso de declaratoria por lo tanto no existe un plan de manejo.</v>
      </c>
      <c r="D88" s="254"/>
      <c r="E88" s="254"/>
      <c r="F88" s="260"/>
      <c r="G88" s="84"/>
      <c r="H88" s="84"/>
      <c r="I88" s="84"/>
      <c r="J88" s="84"/>
      <c r="K88" s="84"/>
      <c r="L88" s="84"/>
      <c r="M88" s="84"/>
      <c r="N88" s="84"/>
      <c r="O88" s="84"/>
      <c r="P88" s="84"/>
      <c r="Q88" s="84"/>
      <c r="R88" s="84"/>
      <c r="S88" s="84"/>
      <c r="T88" s="84"/>
      <c r="U88" s="84"/>
      <c r="V88" s="84"/>
      <c r="W88" s="84"/>
      <c r="X88" s="84"/>
      <c r="Y88" s="84"/>
      <c r="Z88" s="84"/>
    </row>
    <row r="89" spans="1:26" ht="12.75" customHeight="1" x14ac:dyDescent="0.35">
      <c r="A89" s="84"/>
      <c r="B89" s="93" t="s">
        <v>100</v>
      </c>
      <c r="C89" s="143">
        <f>+IF(SUM('[3]Homologación METT - GEF 7'!L33:L35)=0,0,AVERAGEIF('[3]Homologación METT - GEF 7'!L33:L35,"&gt;0"))</f>
        <v>0</v>
      </c>
      <c r="D89" s="144"/>
      <c r="E89" s="144"/>
      <c r="F89" s="145" t="s">
        <v>101</v>
      </c>
      <c r="G89" s="125"/>
      <c r="H89" s="84"/>
      <c r="I89" s="84"/>
      <c r="J89" s="84"/>
      <c r="K89" s="84"/>
      <c r="L89" s="84"/>
      <c r="M89" s="84"/>
      <c r="N89" s="84"/>
      <c r="O89" s="84"/>
      <c r="P89" s="84"/>
      <c r="Q89" s="84"/>
      <c r="R89" s="84"/>
      <c r="S89" s="84"/>
      <c r="T89" s="84"/>
      <c r="U89" s="84"/>
      <c r="V89" s="84"/>
      <c r="W89" s="84"/>
      <c r="X89" s="84"/>
      <c r="Y89" s="84"/>
      <c r="Z89" s="84"/>
    </row>
    <row r="90" spans="1:26" ht="96" customHeight="1" x14ac:dyDescent="0.35">
      <c r="A90" s="84"/>
      <c r="B90" s="93" t="s">
        <v>87</v>
      </c>
      <c r="C90" s="271" t="str">
        <f>+CONCATENATE('[3]Resumen '!E27,"",'[3]Resumen '!E30,"",'[3]Resumen '!E32)</f>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Durante el año 2023 se avanza en el dialogo con los presidentes de las 14 JAC de las veredas que hacen parte del polígono propuesto, donde se identifican los principales conflictos tales como: 
- Conflicto entre la población campesina y la Corporación CDA, autoridad ambiental del área, por la baja efectividad en la aplicación, seguimiento y divulgación de los procesos sancionatorios a las grandes afectaciones ambientales, el escaso desarrollo o la alta asimetría temporal de programas, proyectos y actividades de protección, restauración y uso sostenible de los bosques, fomento y educación ambiental.
Conflicto entre la población campesina y las autoridades ambientales (PNN y Corporación CDA) por la implementación de las estrategias de control a la deforestación (Artemisa y Sancionatorios, respectivamente).  
- Conflicto sobre el mantenimiento de la Vía Capricho - Macarena. 
Uno de los mecanismo para resolver, es la construcción de una agenda temática de dialogo para surtir cada una de las situaciones que han provocado los conflictos/diferencias entre la autoridad ambiental y las comunidades campesinas. 
Para el año 2023, se mantuvo un diálogo constante con lideres y lideresas de las 14 veredas de las JAC que hacen parte del polígono propuesto como APR Bajo Guayabero para desarrollar una agenda temática que abordar temas que permitan identificar y avanzar en acciones para desarrollar elementos de genero o intergeneracionales en la gestión y el esquema de gobernanza del área protegida. </v>
      </c>
      <c r="D90" s="254"/>
      <c r="E90" s="254"/>
      <c r="F90" s="260"/>
      <c r="G90" s="84"/>
      <c r="H90" s="84"/>
      <c r="I90" s="84"/>
      <c r="J90" s="84"/>
      <c r="K90" s="84"/>
      <c r="L90" s="84"/>
      <c r="M90" s="84"/>
      <c r="N90" s="84"/>
      <c r="O90" s="84"/>
      <c r="P90" s="84"/>
      <c r="Q90" s="84"/>
      <c r="R90" s="84"/>
      <c r="S90" s="84"/>
      <c r="T90" s="84"/>
      <c r="U90" s="84"/>
      <c r="V90" s="84"/>
      <c r="W90" s="84"/>
      <c r="X90" s="84"/>
      <c r="Y90" s="84"/>
      <c r="Z90" s="84"/>
    </row>
    <row r="91" spans="1:26" ht="12.75" customHeight="1" x14ac:dyDescent="0.35">
      <c r="A91" s="84"/>
      <c r="B91" s="93" t="s">
        <v>102</v>
      </c>
      <c r="C91" s="146">
        <f>+IF('[3]Homologación METT - GEF 7'!L36="","",'[3]Homologación METT - GEF 7'!L36)</f>
        <v>1</v>
      </c>
      <c r="D91" s="144"/>
      <c r="E91" s="144"/>
      <c r="F91" s="145" t="s">
        <v>101</v>
      </c>
      <c r="G91" s="125"/>
      <c r="H91" s="84"/>
      <c r="I91" s="84"/>
      <c r="J91" s="84"/>
      <c r="K91" s="84"/>
      <c r="L91" s="84"/>
      <c r="M91" s="84"/>
      <c r="N91" s="84"/>
      <c r="O91" s="84"/>
      <c r="P91" s="84"/>
      <c r="Q91" s="84"/>
      <c r="R91" s="84"/>
      <c r="S91" s="84"/>
      <c r="T91" s="84"/>
      <c r="U91" s="84"/>
      <c r="V91" s="84"/>
      <c r="W91" s="84"/>
      <c r="X91" s="84"/>
      <c r="Y91" s="84"/>
      <c r="Z91" s="84"/>
    </row>
    <row r="92" spans="1:26" ht="96" customHeight="1" x14ac:dyDescent="0.35">
      <c r="A92" s="84"/>
      <c r="B92" s="93" t="s">
        <v>87</v>
      </c>
      <c r="C92" s="271" t="str">
        <f>+IF('[3]Homologación METT - GEF 6'!G36="","",'[3]Homologación METT - GEF 6'!G36)</f>
        <v>Todas las áreas protegidas del SINAP cuentan con una ruta definida para la actualización de los planes de manejo</v>
      </c>
      <c r="D92" s="254"/>
      <c r="E92" s="254"/>
      <c r="F92" s="260"/>
      <c r="G92" s="84"/>
      <c r="H92" s="84"/>
      <c r="I92" s="84"/>
      <c r="J92" s="84"/>
      <c r="K92" s="84"/>
      <c r="L92" s="84"/>
      <c r="M92" s="84"/>
      <c r="N92" s="84"/>
      <c r="O92" s="84"/>
      <c r="P92" s="84"/>
      <c r="Q92" s="84"/>
      <c r="R92" s="84"/>
      <c r="S92" s="84"/>
      <c r="T92" s="84"/>
      <c r="U92" s="84"/>
      <c r="V92" s="84"/>
      <c r="W92" s="84"/>
      <c r="X92" s="84"/>
      <c r="Y92" s="84"/>
      <c r="Z92" s="84"/>
    </row>
    <row r="93" spans="1:26" ht="12.75" customHeight="1" x14ac:dyDescent="0.35">
      <c r="A93" s="84"/>
      <c r="B93" s="93" t="s">
        <v>103</v>
      </c>
      <c r="C93" s="143">
        <f>+IF('[3]Homologación METT - GEF 7'!L37="","",'[3]Homologación METT - GEF 7'!L37)</f>
        <v>0</v>
      </c>
      <c r="D93" s="144"/>
      <c r="E93" s="144"/>
      <c r="F93" s="145" t="s">
        <v>101</v>
      </c>
      <c r="G93" s="125"/>
      <c r="H93" s="84"/>
      <c r="I93" s="84"/>
      <c r="J93" s="84"/>
      <c r="K93" s="84"/>
      <c r="L93" s="84"/>
      <c r="M93" s="84"/>
      <c r="N93" s="84"/>
      <c r="O93" s="84"/>
      <c r="P93" s="84"/>
      <c r="Q93" s="84"/>
      <c r="R93" s="84"/>
      <c r="S93" s="84"/>
      <c r="T93" s="84"/>
      <c r="U93" s="84"/>
      <c r="V93" s="84"/>
      <c r="W93" s="84"/>
      <c r="X93" s="84"/>
      <c r="Y93" s="84"/>
      <c r="Z93" s="84"/>
    </row>
    <row r="94" spans="1:26" ht="96" customHeight="1" x14ac:dyDescent="0.35">
      <c r="A94" s="84"/>
      <c r="B94" s="93" t="s">
        <v>87</v>
      </c>
      <c r="C94" s="271" t="str">
        <f>+IF('[3]Resumen '!E25="","",'[3]Resumen '!E25)</f>
        <v>No se tiene plan de manejo, por lo que no se puede evaluar este ítem.</v>
      </c>
      <c r="D94" s="254"/>
      <c r="E94" s="254"/>
      <c r="F94" s="260"/>
      <c r="G94" s="84"/>
      <c r="H94" s="84"/>
      <c r="I94" s="84"/>
      <c r="J94" s="84"/>
      <c r="K94" s="84"/>
      <c r="L94" s="84"/>
      <c r="M94" s="84"/>
      <c r="N94" s="84"/>
      <c r="O94" s="84"/>
      <c r="P94" s="84"/>
      <c r="Q94" s="84"/>
      <c r="R94" s="84"/>
      <c r="S94" s="84"/>
      <c r="T94" s="84"/>
      <c r="U94" s="84"/>
      <c r="V94" s="84"/>
      <c r="W94" s="84"/>
      <c r="X94" s="84"/>
      <c r="Y94" s="84"/>
      <c r="Z94" s="84"/>
    </row>
    <row r="95" spans="1:26" ht="12.75" customHeight="1" x14ac:dyDescent="0.35">
      <c r="A95" s="84"/>
      <c r="B95" s="93" t="s">
        <v>104</v>
      </c>
      <c r="C95" s="143">
        <f>+IF('[3]Homologación METT - GEF 7'!L38="","",'[3]Homologación METT - GEF 7'!L38)</f>
        <v>0</v>
      </c>
      <c r="D95" s="144"/>
      <c r="E95" s="144"/>
      <c r="F95" s="145" t="s">
        <v>105</v>
      </c>
      <c r="G95" s="84"/>
      <c r="H95" s="84"/>
      <c r="I95" s="84"/>
      <c r="J95" s="84"/>
      <c r="K95" s="84"/>
      <c r="L95" s="84"/>
      <c r="M95" s="84"/>
      <c r="N95" s="84"/>
      <c r="O95" s="84"/>
      <c r="P95" s="84"/>
      <c r="Q95" s="84"/>
      <c r="R95" s="84"/>
      <c r="S95" s="84"/>
      <c r="T95" s="84"/>
      <c r="U95" s="84"/>
      <c r="V95" s="84"/>
      <c r="W95" s="84"/>
      <c r="X95" s="84"/>
      <c r="Y95" s="84"/>
      <c r="Z95" s="84"/>
    </row>
    <row r="96" spans="1:26" ht="96" customHeight="1" x14ac:dyDescent="0.35">
      <c r="A96" s="84"/>
      <c r="B96" s="93" t="s">
        <v>87</v>
      </c>
      <c r="C96" s="271" t="str">
        <f>+IF('[3]Resumen '!E24="","",'[3]Resumen '!E24)</f>
        <v>El área esta en proceso en declaratoria, por tanto no tiene plan de manejo y líneas de gestión.  Para la declaratoria del área se definirán líneas estratégicas de acción.</v>
      </c>
      <c r="D96" s="254"/>
      <c r="E96" s="254"/>
      <c r="F96" s="260"/>
      <c r="G96" s="84"/>
      <c r="H96" s="84"/>
      <c r="I96" s="84"/>
      <c r="J96" s="84"/>
      <c r="K96" s="84"/>
      <c r="L96" s="84"/>
      <c r="M96" s="84"/>
      <c r="N96" s="84"/>
      <c r="O96" s="84"/>
      <c r="P96" s="84"/>
      <c r="Q96" s="84"/>
      <c r="R96" s="84"/>
      <c r="S96" s="84"/>
      <c r="T96" s="84"/>
      <c r="U96" s="84"/>
      <c r="V96" s="84"/>
      <c r="W96" s="84"/>
      <c r="X96" s="84"/>
      <c r="Y96" s="84"/>
      <c r="Z96" s="84"/>
    </row>
    <row r="97" spans="1:26" ht="12.75" customHeight="1" x14ac:dyDescent="0.35">
      <c r="A97" s="84"/>
      <c r="B97" s="93" t="s">
        <v>106</v>
      </c>
      <c r="C97" s="143">
        <f>+IF('[3]Homologación METT - GEF 7'!L42="","",'[3]Homologación METT - GEF 7'!L42)</f>
        <v>2</v>
      </c>
      <c r="D97" s="144"/>
      <c r="E97" s="144"/>
      <c r="F97" s="145" t="s">
        <v>107</v>
      </c>
      <c r="G97" s="84"/>
      <c r="H97" s="84"/>
      <c r="I97" s="84"/>
      <c r="J97" s="84"/>
      <c r="K97" s="84"/>
      <c r="L97" s="84"/>
      <c r="M97" s="84"/>
      <c r="N97" s="84"/>
      <c r="O97" s="84"/>
      <c r="P97" s="84"/>
      <c r="Q97" s="84"/>
      <c r="R97" s="84"/>
      <c r="S97" s="84"/>
      <c r="T97" s="84"/>
      <c r="U97" s="84"/>
      <c r="V97" s="84"/>
      <c r="W97" s="84"/>
      <c r="X97" s="84"/>
      <c r="Y97" s="84"/>
      <c r="Z97" s="84"/>
    </row>
    <row r="98" spans="1:26" ht="96" customHeight="1" x14ac:dyDescent="0.35">
      <c r="A98" s="84"/>
      <c r="B98" s="93" t="s">
        <v>87</v>
      </c>
      <c r="C98" s="271" t="str">
        <f>+IF('[3]Resumen '!E23="","",'[3]Resumen '!E23)</f>
        <v xml:space="preserve">En el marco de la ruta declaratoria, para el año 2023 Se realizó la consulta de información sobre registros de especies en la cuenca del Río Guayabero, y Serranía de la Lindosa, esta consulta se realizó mediante la base de datos reportados en la Infraestructura Mundial de Información en Biodiversidad (GBIF), como resultado se encontraron los siguientes estudios: 
- Morales-Betancourt M A (2022). Reptiles y anfibios registrados en las cuencas bajas del Guayabero, Duda y Losada, Meta. Version 1.3. Instituto de Investigación de Recursos Biológicos Alexander von Humboldt. Occurrence dataset https://doi.org/10.15472/klubuj accessed via GBIF.org on 2023-08-01.
- Lasso C, Escobar Martinez I D, Morales - Betancourt M A, Stevenson P R, Lomelín A, de la Cruz Amado J, Bohorquez Rodriguez J S (2020). Mamíferos presentes en los alrededores del Centro de Investigaciones Ecológicas La Macarena (CIEM), Parque Nacional Natural Tinigua, Meta, Colombia. Cormacarena - Corporación para el Desarrollo Sostenible del área de Manejo Especial La Macarena. Checklist dataset https://doi.org/10.15472/bponbe accessed via GBIF.org on 2023-08-01.
- Cárdenas López D, Marín N, Álvaro W, Contreras J, Paki E (2020). Lista de la flora del área de ampliación del Parque Nacional Natural Serranía de Chiribiquete en las cabeceras de los ríos Tunia, Itilla y Yari (Amazonia colombiana). Instituto Amazónico de Investigaciones Científicas - SINCHI. Checklist dataset https://doi.org/10.15472/vhfkek accessed via GBIF.org on 2023-08-01.
- Lasso C, Morales Betancourt M A, Cuervo A, Lomelín A, de la Cruz Amado J, Rodriguez J S (2019). Aves del Área de Manejo Especial de La Macarena - AMEM, con enfasis en los ríos Guayabero medio (Sector Raudal de Angosturas I), bajo Losada y bajo Duda, sierra de La Macarena, Meta, Colombia. Version 1.2. Cormacarena - Corporación para el Desarrollo Sostenible del área de Manejo Especial La Macarena. Checklist dataset https://doi.org/10.15472/wrln9s accessed via GBIF.org on 2023-08-01.
Además, se consultaron referencias bibliográficas utilizando el motor de búsqueda de Google Académico, el cual se encontraron los siguientes estudios:
- Calderón-Espinosa, M. L., &amp; Medina-Rangel, G. F. (2016). A new Lepidoblepharis lizard (Squamata: Sphaerodactylidae) from the Colombian Guyana shield. Zootaxa, 4067(2), 215-232.
- Botero-Trujillo, R. I. C. A. R. D. O., &amp; Flórez, D. E. (2017). Two new ricinuleid species from Ecuador and Colombia belonging to the peckorum species-group of Cryptocellus Westwood (Arachnida, Ricinulei). Zootaxa, 4286(4), 483-498.
- Vriesendorp C., N. Pitman, D. Alvira Reyes, A. Salazar Molano, R. Botero García, A. Arciniegas, L. de Souza, Á. del Campo, D. F. Stotz, T. Wachter, A. Ravikumar y/and J. Peplinski, eds. 2018. Colombia: La Lindosa, Capricho, Cerritos. Rapid Biological and Social Inventories Report 29. The Field Museum, Chicago.
</v>
      </c>
      <c r="D98" s="254"/>
      <c r="E98" s="254"/>
      <c r="F98" s="260"/>
      <c r="G98" s="84"/>
      <c r="H98" s="84"/>
      <c r="I98" s="84"/>
      <c r="J98" s="84"/>
      <c r="K98" s="84"/>
      <c r="L98" s="84"/>
      <c r="M98" s="84"/>
      <c r="N98" s="84"/>
      <c r="O98" s="84"/>
      <c r="P98" s="84"/>
      <c r="Q98" s="84"/>
      <c r="R98" s="84"/>
      <c r="S98" s="84"/>
      <c r="T98" s="84"/>
      <c r="U98" s="84"/>
      <c r="V98" s="84"/>
      <c r="W98" s="84"/>
      <c r="X98" s="84"/>
      <c r="Y98" s="84"/>
      <c r="Z98" s="84"/>
    </row>
    <row r="99" spans="1:26" ht="12.75" customHeight="1" x14ac:dyDescent="0.35">
      <c r="A99" s="84"/>
      <c r="B99" s="93" t="s">
        <v>108</v>
      </c>
      <c r="C99" s="143" t="str">
        <f>+IF('[3]Homologación METT - GEF 7'!L46="","",'[3]Homologación METT - GEF 7'!L46)</f>
        <v/>
      </c>
      <c r="D99" s="144"/>
      <c r="E99" s="144"/>
      <c r="F99" s="145" t="s">
        <v>109</v>
      </c>
      <c r="G99" s="84"/>
      <c r="H99" s="84"/>
      <c r="I99" s="84"/>
      <c r="J99" s="84"/>
      <c r="K99" s="84"/>
      <c r="L99" s="84"/>
      <c r="M99" s="84"/>
      <c r="N99" s="84"/>
      <c r="O99" s="84"/>
      <c r="P99" s="84"/>
      <c r="Q99" s="84"/>
      <c r="R99" s="84"/>
      <c r="S99" s="84"/>
      <c r="T99" s="84"/>
      <c r="U99" s="84"/>
      <c r="V99" s="84"/>
      <c r="W99" s="84"/>
      <c r="X99" s="84"/>
      <c r="Y99" s="84"/>
      <c r="Z99" s="84"/>
    </row>
    <row r="100" spans="1:26" ht="96" customHeight="1" x14ac:dyDescent="0.35">
      <c r="A100" s="84"/>
      <c r="B100" s="93" t="s">
        <v>87</v>
      </c>
      <c r="C100" s="271" t="str">
        <f>+'[3]Resumen '!E14</f>
        <v>Las presiones identificadas a la fecha son: I. Pérdida de conectividad por disminución y pérdida del bosque húmedo tropical inundable (várzeas o vegas medias y bajas) y no inundable (tierra firme); II. Pérdida de hábitat por deterioro de los hábitat acuáticos; III. Pérdida de alimento de especies de fauna terrestre y acuática; IV. Degradación de suelos por compactación y pérdida de nutrientes. 
Las fuentes de presión: 
4.1  Visión de Desarrollo Agropecuario: Las actividades productivas en el área de interés se relacionan principalmente con 1). actividades pecuarias de tipo extensivo, 2). actividades agrícolas de pequeña escala con baja o nula tecnificación y 3). los cultivos de uso no licito (coca). Las dos últimas son normalmente una primera fase que lleva hacia la ganadería extensiva.
4.2 Prácticas ganaderas incompatibles: la ganadería representa la actividad productiva más significativa del área de interés. El modelo pecuario dominante es el de pastoreo con escasa o nula tecnificación. En el año 2.015, de acuerdo con información del ICA en nueve veredas de las trece del APR había 11.148 cabezas de ganado.
4.3 Concentración de la tierra: De la relación del análisis de concentración de la propiedad realizado en el capítulo de tenencia (FCDS, 2017) correlacionado con el reporte de praderización SIMCOBA, 2016 se obtienen que el 44,3% de los predios se encuentran “concentrados” por estar encima de los topes permitidos para la Zona de Reserva Campesina, y que por esta razón podrían ser recuperados por el Estado si todavía son bienes baldíos o podrían ser objeto de nulidad si se trata de propiedad privada.
4.4 Infraestructura vial: En la zona se ubica un fuerte núcleo de deforestación influenciado en gran medida por el desarrollo vial (principalmente asociado a Marginal de la Selva). De los 153 km de vías presentes en el APR, 135,26 Km se encuentran priorizados para su mantenimiento y/o adecuación por parte de los entes territoriales y revisión de criterios técnicos ambientales por parte de la autoridad ambiental. La presencia de vías informales facilitan el acceso de los agentes deforestadores.
4.5 Cultivos de Coca: Hay dos núcleos significativos de cultivos de coca en el área de influencia del polígono APR: 1.) Al oriente en las veredas La Carpa, Orquídeas, El Dorado, 2.) En la margen norte del río Guayabero al interior del PNN Sierra de la Macarena. Aunque estos cultivos tienen una muy baja participación en la deforestación, un factor que sí tiene incidencia directa en esta es la fumigación, lo que implica una alta movilidad de los cultivos, replegándolos cada vez más a sectores alejados de la geografía departamental y por lo tanto, aún intocados.</v>
      </c>
      <c r="D100" s="254"/>
      <c r="E100" s="254"/>
      <c r="F100" s="260"/>
      <c r="G100" s="84"/>
      <c r="H100" s="84"/>
      <c r="I100" s="84"/>
      <c r="J100" s="84"/>
      <c r="K100" s="84"/>
      <c r="L100" s="84"/>
      <c r="M100" s="84"/>
      <c r="N100" s="84"/>
      <c r="O100" s="84"/>
      <c r="P100" s="84"/>
      <c r="Q100" s="84"/>
      <c r="R100" s="84"/>
      <c r="S100" s="84"/>
      <c r="T100" s="84"/>
      <c r="U100" s="84"/>
      <c r="V100" s="84"/>
      <c r="W100" s="84"/>
      <c r="X100" s="84"/>
      <c r="Y100" s="84"/>
      <c r="Z100" s="84"/>
    </row>
    <row r="101" spans="1:26" ht="12.75" customHeight="1" x14ac:dyDescent="0.35">
      <c r="A101" s="84"/>
      <c r="B101" s="93" t="s">
        <v>110</v>
      </c>
      <c r="C101" s="143">
        <f>+IF('[3]Homologación METT - GEF 7'!L50="","",'[3]Homologación METT - GEF 7'!L50)</f>
        <v>2</v>
      </c>
      <c r="D101" s="144"/>
      <c r="E101" s="144"/>
      <c r="F101" s="145" t="s">
        <v>111</v>
      </c>
      <c r="G101" s="84"/>
      <c r="H101" s="84"/>
      <c r="I101" s="84"/>
      <c r="J101" s="84"/>
      <c r="K101" s="84"/>
      <c r="L101" s="84"/>
      <c r="M101" s="84"/>
      <c r="N101" s="84"/>
      <c r="O101" s="84"/>
      <c r="P101" s="84"/>
      <c r="Q101" s="84"/>
      <c r="R101" s="84"/>
      <c r="S101" s="84"/>
      <c r="T101" s="84"/>
      <c r="U101" s="84"/>
      <c r="V101" s="84"/>
      <c r="W101" s="84"/>
      <c r="X101" s="84"/>
      <c r="Y101" s="84"/>
      <c r="Z101" s="84"/>
    </row>
    <row r="102" spans="1:26" ht="96" customHeight="1" x14ac:dyDescent="0.35">
      <c r="A102" s="84"/>
      <c r="B102" s="93" t="s">
        <v>87</v>
      </c>
      <c r="C102" s="271" t="str">
        <f>+'[3]Resumen '!E23</f>
        <v xml:space="preserve">En el marco de la ruta declaratoria, para el año 2023 Se realizó la consulta de información sobre registros de especies en la cuenca del Río Guayabero, y Serranía de la Lindosa, esta consulta se realizó mediante la base de datos reportados en la Infraestructura Mundial de Información en Biodiversidad (GBIF), como resultado se encontraron los siguientes estudios: 
- Morales-Betancourt M A (2022). Reptiles y anfibios registrados en las cuencas bajas del Guayabero, Duda y Losada, Meta. Version 1.3. Instituto de Investigación de Recursos Biológicos Alexander von Humboldt. Occurrence dataset https://doi.org/10.15472/klubuj accessed via GBIF.org on 2023-08-01.
- Lasso C, Escobar Martinez I D, Morales - Betancourt M A, Stevenson P R, Lomelín A, de la Cruz Amado J, Bohorquez Rodriguez J S (2020). Mamíferos presentes en los alrededores del Centro de Investigaciones Ecológicas La Macarena (CIEM), Parque Nacional Natural Tinigua, Meta, Colombia. Cormacarena - Corporación para el Desarrollo Sostenible del área de Manejo Especial La Macarena. Checklist dataset https://doi.org/10.15472/bponbe accessed via GBIF.org on 2023-08-01.
- Cárdenas López D, Marín N, Álvaro W, Contreras J, Paki E (2020). Lista de la flora del área de ampliación del Parque Nacional Natural Serranía de Chiribiquete en las cabeceras de los ríos Tunia, Itilla y Yari (Amazonia colombiana). Instituto Amazónico de Investigaciones Científicas - SINCHI. Checklist dataset https://doi.org/10.15472/vhfkek accessed via GBIF.org on 2023-08-01.
- Lasso C, Morales Betancourt M A, Cuervo A, Lomelín A, de la Cruz Amado J, Rodriguez J S (2019). Aves del Área de Manejo Especial de La Macarena - AMEM, con enfasis en los ríos Guayabero medio (Sector Raudal de Angosturas I), bajo Losada y bajo Duda, sierra de La Macarena, Meta, Colombia. Version 1.2. Cormacarena - Corporación para el Desarrollo Sostenible del área de Manejo Especial La Macarena. Checklist dataset https://doi.org/10.15472/wrln9s accessed via GBIF.org on 2023-08-01.
Además, se consultaron referencias bibliográficas utilizando el motor de búsqueda de Google Académico, el cual se encontraron los siguientes estudios:
- Calderón-Espinosa, M. L., &amp; Medina-Rangel, G. F. (2016). A new Lepidoblepharis lizard (Squamata: Sphaerodactylidae) from the Colombian Guyana shield. Zootaxa, 4067(2), 215-232.
- Botero-Trujillo, R. I. C. A. R. D. O., &amp; Flórez, D. E. (2017). Two new ricinuleid species from Ecuador and Colombia belonging to the peckorum species-group of Cryptocellus Westwood (Arachnida, Ricinulei). Zootaxa, 4286(4), 483-498.
- Vriesendorp C., N. Pitman, D. Alvira Reyes, A. Salazar Molano, R. Botero García, A. Arciniegas, L. de Souza, Á. del Campo, D. F. Stotz, T. Wachter, A. Ravikumar y/and J. Peplinski, eds. 2018. Colombia: La Lindosa, Capricho, Cerritos. Rapid Biological and Social Inventories Report 29. The Field Museum, Chicago.
</v>
      </c>
      <c r="D102" s="254"/>
      <c r="E102" s="254"/>
      <c r="F102" s="260"/>
      <c r="G102" s="84"/>
      <c r="H102" s="84"/>
      <c r="I102" s="84"/>
      <c r="J102" s="84"/>
      <c r="K102" s="84"/>
      <c r="L102" s="84"/>
      <c r="M102" s="84"/>
      <c r="N102" s="84"/>
      <c r="O102" s="84"/>
      <c r="P102" s="84"/>
      <c r="Q102" s="84"/>
      <c r="R102" s="84"/>
      <c r="S102" s="84"/>
      <c r="T102" s="84"/>
      <c r="U102" s="84"/>
      <c r="V102" s="84"/>
      <c r="W102" s="84"/>
      <c r="X102" s="84"/>
      <c r="Y102" s="84"/>
      <c r="Z102" s="84"/>
    </row>
    <row r="103" spans="1:26" ht="12.75" customHeight="1" x14ac:dyDescent="0.35">
      <c r="A103" s="84"/>
      <c r="B103" s="93" t="s">
        <v>112</v>
      </c>
      <c r="C103" s="143">
        <f>+IF('[3]Homologación METT - GEF 7'!L54="","",'[3]Homologación METT - GEF 7'!L54)</f>
        <v>0</v>
      </c>
      <c r="D103" s="144"/>
      <c r="E103" s="144"/>
      <c r="F103" s="145" t="s">
        <v>113</v>
      </c>
      <c r="G103" s="84"/>
      <c r="H103" s="84"/>
      <c r="I103" s="84"/>
      <c r="J103" s="84"/>
      <c r="K103" s="84"/>
      <c r="L103" s="84"/>
      <c r="M103" s="84"/>
      <c r="N103" s="84"/>
      <c r="O103" s="84"/>
      <c r="P103" s="84"/>
      <c r="Q103" s="84"/>
      <c r="R103" s="84"/>
      <c r="S103" s="84"/>
      <c r="T103" s="84"/>
      <c r="U103" s="84"/>
      <c r="V103" s="84"/>
      <c r="W103" s="84"/>
      <c r="X103" s="84"/>
      <c r="Y103" s="84"/>
      <c r="Z103" s="84"/>
    </row>
    <row r="104" spans="1:26" ht="96" customHeight="1" x14ac:dyDescent="0.35">
      <c r="A104" s="84"/>
      <c r="B104" s="93" t="s">
        <v>87</v>
      </c>
      <c r="C104" s="271" t="str">
        <f>+'[3]Resumen '!E24</f>
        <v>El área esta en proceso en declaratoria, por tanto no tiene plan de manejo y líneas de gestión.  Para la declaratoria del área se definirán líneas estratégicas de acción.</v>
      </c>
      <c r="D104" s="254"/>
      <c r="E104" s="254"/>
      <c r="F104" s="260"/>
      <c r="G104" s="84"/>
      <c r="H104" s="84"/>
      <c r="I104" s="84"/>
      <c r="J104" s="84"/>
      <c r="K104" s="84"/>
      <c r="L104" s="84"/>
      <c r="M104" s="84"/>
      <c r="N104" s="84"/>
      <c r="O104" s="84"/>
      <c r="P104" s="84"/>
      <c r="Q104" s="84"/>
      <c r="R104" s="84"/>
      <c r="S104" s="84"/>
      <c r="T104" s="84"/>
      <c r="U104" s="84"/>
      <c r="V104" s="84"/>
      <c r="W104" s="84"/>
      <c r="X104" s="84"/>
      <c r="Y104" s="84"/>
      <c r="Z104" s="84"/>
    </row>
    <row r="105" spans="1:26" ht="12.75" customHeight="1" x14ac:dyDescent="0.35">
      <c r="A105" s="84"/>
      <c r="B105" s="93" t="s">
        <v>114</v>
      </c>
      <c r="C105" s="143">
        <f>+IF('[3]Homologación METT - GEF 7'!L58="","",'[3]Homologación METT - GEF 7'!L58)</f>
        <v>3</v>
      </c>
      <c r="D105" s="144"/>
      <c r="E105" s="144"/>
      <c r="F105" s="145" t="s">
        <v>115</v>
      </c>
      <c r="G105" s="84"/>
      <c r="H105" s="84"/>
      <c r="I105" s="84"/>
      <c r="J105" s="84"/>
      <c r="K105" s="84"/>
      <c r="L105" s="84"/>
      <c r="M105" s="84"/>
      <c r="N105" s="84"/>
      <c r="O105" s="84"/>
      <c r="P105" s="84"/>
      <c r="Q105" s="84"/>
      <c r="R105" s="84"/>
      <c r="S105" s="84"/>
      <c r="T105" s="84"/>
      <c r="U105" s="84"/>
      <c r="V105" s="84"/>
      <c r="W105" s="84"/>
      <c r="X105" s="84"/>
      <c r="Y105" s="84"/>
      <c r="Z105" s="84"/>
    </row>
    <row r="106" spans="1:26" ht="96" customHeight="1" x14ac:dyDescent="0.35">
      <c r="A106" s="84"/>
      <c r="B106" s="93" t="s">
        <v>87</v>
      </c>
      <c r="C106" s="271" t="str">
        <f>+'[3]Resumen '!E35</f>
        <v xml:space="preserve">Actualmente se cuenta con el personal requerido para gestionar la ruta de declaratoria. Se financian con recursos del proyecto GEF Corazón de la Amazonía (GEF 7), además del personal profesional y técnico para la gestión de la declaratoria, los estudios de biodiversidad, conectividad y suelos y caracterización socioeconómica. </v>
      </c>
      <c r="D106" s="254"/>
      <c r="E106" s="254"/>
      <c r="F106" s="260"/>
      <c r="G106" s="84"/>
      <c r="H106" s="84"/>
      <c r="I106" s="84"/>
      <c r="J106" s="84"/>
      <c r="K106" s="84"/>
      <c r="L106" s="84"/>
      <c r="M106" s="84"/>
      <c r="N106" s="84"/>
      <c r="O106" s="84"/>
      <c r="P106" s="84"/>
      <c r="Q106" s="84"/>
      <c r="R106" s="84"/>
      <c r="S106" s="84"/>
      <c r="T106" s="84"/>
      <c r="U106" s="84"/>
      <c r="V106" s="84"/>
      <c r="W106" s="84"/>
      <c r="X106" s="84"/>
      <c r="Y106" s="84"/>
      <c r="Z106" s="84"/>
    </row>
    <row r="107" spans="1:26" ht="12.75" customHeight="1" x14ac:dyDescent="0.35">
      <c r="A107" s="84"/>
      <c r="B107" s="93" t="s">
        <v>116</v>
      </c>
      <c r="C107" s="143">
        <f>+IF('[3]Homologación METT - GEF 7'!L62="","",'[3]Homologación METT - GEF 7'!L62)</f>
        <v>2</v>
      </c>
      <c r="D107" s="144"/>
      <c r="E107" s="144"/>
      <c r="F107" s="145" t="s">
        <v>117</v>
      </c>
      <c r="G107" s="84"/>
      <c r="H107" s="84"/>
      <c r="I107" s="84"/>
      <c r="J107" s="84"/>
      <c r="K107" s="84"/>
      <c r="L107" s="84"/>
      <c r="M107" s="84"/>
      <c r="N107" s="84"/>
      <c r="O107" s="84"/>
      <c r="P107" s="84"/>
      <c r="Q107" s="84"/>
      <c r="R107" s="84"/>
      <c r="S107" s="84"/>
      <c r="T107" s="84"/>
      <c r="U107" s="84"/>
      <c r="V107" s="84"/>
      <c r="W107" s="84"/>
      <c r="X107" s="84"/>
      <c r="Y107" s="84"/>
      <c r="Z107" s="84"/>
    </row>
    <row r="108" spans="1:26" ht="96" customHeight="1" x14ac:dyDescent="0.35">
      <c r="A108" s="84"/>
      <c r="B108" s="93" t="s">
        <v>87</v>
      </c>
      <c r="C108" s="271" t="str">
        <f>+'[3]Resumen '!E35</f>
        <v xml:space="preserve">Actualmente se cuenta con el personal requerido para gestionar la ruta de declaratoria. Se financian con recursos del proyecto GEF Corazón de la Amazonía (GEF 7), además del personal profesional y técnico para la gestión de la declaratoria, los estudios de biodiversidad, conectividad y suelos y caracterización socioeconómica. </v>
      </c>
      <c r="D108" s="254"/>
      <c r="E108" s="254"/>
      <c r="F108" s="260"/>
      <c r="G108" s="84"/>
      <c r="H108" s="84"/>
      <c r="I108" s="84"/>
      <c r="J108" s="84"/>
      <c r="K108" s="84"/>
      <c r="L108" s="84"/>
      <c r="M108" s="84"/>
      <c r="N108" s="84"/>
      <c r="O108" s="84"/>
      <c r="P108" s="84"/>
      <c r="Q108" s="84"/>
      <c r="R108" s="84"/>
      <c r="S108" s="84"/>
      <c r="T108" s="84"/>
      <c r="U108" s="84"/>
      <c r="V108" s="84"/>
      <c r="W108" s="84"/>
      <c r="X108" s="84"/>
      <c r="Y108" s="84"/>
      <c r="Z108" s="84"/>
    </row>
    <row r="109" spans="1:26" ht="12.75" customHeight="1" x14ac:dyDescent="0.35">
      <c r="A109" s="84"/>
      <c r="B109" s="93" t="s">
        <v>118</v>
      </c>
      <c r="C109" s="143">
        <f>+IF('[3]Homologación METT - GEF 7'!L66="","",'[3]Homologación METT - GEF 7'!L66)</f>
        <v>0</v>
      </c>
      <c r="D109" s="144"/>
      <c r="E109" s="144"/>
      <c r="F109" s="145" t="s">
        <v>119</v>
      </c>
      <c r="G109" s="84"/>
      <c r="H109" s="84"/>
      <c r="I109" s="84"/>
      <c r="J109" s="84"/>
      <c r="K109" s="84"/>
      <c r="L109" s="84"/>
      <c r="M109" s="84"/>
      <c r="N109" s="84"/>
      <c r="O109" s="84"/>
      <c r="P109" s="84"/>
      <c r="Q109" s="84"/>
      <c r="R109" s="84"/>
      <c r="S109" s="84"/>
      <c r="T109" s="84"/>
      <c r="U109" s="84"/>
      <c r="V109" s="84"/>
      <c r="W109" s="84"/>
      <c r="X109" s="84"/>
      <c r="Y109" s="84"/>
      <c r="Z109" s="84"/>
    </row>
    <row r="110" spans="1:26" ht="96" customHeight="1" x14ac:dyDescent="0.35">
      <c r="A110" s="84"/>
      <c r="B110" s="93" t="s">
        <v>87</v>
      </c>
      <c r="C110" s="271" t="str">
        <f>+'[3]Resumen '!E34</f>
        <v>Dado que no ha sido declarada, no existe un presupuesto asignado por la Corporación CDA para la administración y manejo del área protegida. Cabe mencionar que la Corporación cuenta con presupuesto público que no refleja una política constante o de largo plazo, para ejecutar programas que tiendan a la reducción de la deforestación, a la conservación y al desarrollo sostenible, en un área protegida como la propuesta. Tiene limitaciones de logística y presupuesto para dar continuidad y administrar y desarrollar el Plan de Manejo de la futura APR.</v>
      </c>
      <c r="D110" s="254"/>
      <c r="E110" s="254"/>
      <c r="F110" s="260"/>
      <c r="G110" s="84"/>
      <c r="H110" s="84"/>
      <c r="I110" s="84"/>
      <c r="J110" s="84"/>
      <c r="K110" s="84"/>
      <c r="L110" s="84"/>
      <c r="M110" s="84"/>
      <c r="N110" s="84"/>
      <c r="O110" s="84"/>
      <c r="P110" s="84"/>
      <c r="Q110" s="84"/>
      <c r="R110" s="84"/>
      <c r="S110" s="84"/>
      <c r="T110" s="84"/>
      <c r="U110" s="84"/>
      <c r="V110" s="84"/>
      <c r="W110" s="84"/>
      <c r="X110" s="84"/>
      <c r="Y110" s="84"/>
      <c r="Z110" s="84"/>
    </row>
    <row r="111" spans="1:26" ht="12.75" customHeight="1" x14ac:dyDescent="0.35">
      <c r="A111" s="84"/>
      <c r="B111" s="93" t="s">
        <v>120</v>
      </c>
      <c r="C111" s="143">
        <f>+IF('[3]Homologación METT - GEF 7'!L70="","",'[3]Homologación METT - GEF 7'!L70)</f>
        <v>0</v>
      </c>
      <c r="D111" s="144"/>
      <c r="E111" s="144"/>
      <c r="F111" s="145" t="s">
        <v>121</v>
      </c>
      <c r="G111" s="84"/>
      <c r="H111" s="84"/>
      <c r="I111" s="84"/>
      <c r="J111" s="84"/>
      <c r="K111" s="84"/>
      <c r="L111" s="84"/>
      <c r="M111" s="84"/>
      <c r="N111" s="84"/>
      <c r="O111" s="84"/>
      <c r="P111" s="84"/>
      <c r="Q111" s="84"/>
      <c r="R111" s="84"/>
      <c r="S111" s="84"/>
      <c r="T111" s="84"/>
      <c r="U111" s="84"/>
      <c r="V111" s="84"/>
      <c r="W111" s="84"/>
      <c r="X111" s="84"/>
      <c r="Y111" s="84"/>
      <c r="Z111" s="84"/>
    </row>
    <row r="112" spans="1:26" ht="96" customHeight="1" x14ac:dyDescent="0.35">
      <c r="A112" s="84"/>
      <c r="B112" s="93" t="s">
        <v>87</v>
      </c>
      <c r="C112" s="271" t="str">
        <f>+'[3]Resumen '!E34</f>
        <v>Dado que no ha sido declarada, no existe un presupuesto asignado por la Corporación CDA para la administración y manejo del área protegida. Cabe mencionar que la Corporación cuenta con presupuesto público que no refleja una política constante o de largo plazo, para ejecutar programas que tiendan a la reducción de la deforestación, a la conservación y al desarrollo sostenible, en un área protegida como la propuesta. Tiene limitaciones de logística y presupuesto para dar continuidad y administrar y desarrollar el Plan de Manejo de la futura APR.</v>
      </c>
      <c r="D112" s="254"/>
      <c r="E112" s="254"/>
      <c r="F112" s="260"/>
      <c r="G112" s="84"/>
      <c r="H112" s="84"/>
      <c r="I112" s="84"/>
      <c r="J112" s="84"/>
      <c r="K112" s="84"/>
      <c r="L112" s="84"/>
      <c r="M112" s="84"/>
      <c r="N112" s="84"/>
      <c r="O112" s="84"/>
      <c r="P112" s="84"/>
      <c r="Q112" s="84"/>
      <c r="R112" s="84"/>
      <c r="S112" s="84"/>
      <c r="T112" s="84"/>
      <c r="U112" s="84"/>
      <c r="V112" s="84"/>
      <c r="W112" s="84"/>
      <c r="X112" s="84"/>
      <c r="Y112" s="84"/>
      <c r="Z112" s="84"/>
    </row>
    <row r="113" spans="1:26" ht="12.75" customHeight="1" x14ac:dyDescent="0.35">
      <c r="A113" s="84"/>
      <c r="B113" s="93" t="s">
        <v>122</v>
      </c>
      <c r="C113" s="143">
        <f>+IF('[3]Homologación METT - GEF 7'!L74="","",'[3]Homologación METT - GEF 7'!L74)</f>
        <v>0</v>
      </c>
      <c r="D113" s="144"/>
      <c r="E113" s="144"/>
      <c r="F113" s="145" t="s">
        <v>123</v>
      </c>
      <c r="G113" s="84"/>
      <c r="H113" s="84"/>
      <c r="I113" s="84"/>
      <c r="J113" s="84"/>
      <c r="K113" s="84"/>
      <c r="L113" s="84"/>
      <c r="M113" s="84"/>
      <c r="N113" s="84"/>
      <c r="O113" s="84"/>
      <c r="P113" s="84"/>
      <c r="Q113" s="84"/>
      <c r="R113" s="84"/>
      <c r="S113" s="84"/>
      <c r="T113" s="84"/>
      <c r="U113" s="84"/>
      <c r="V113" s="84"/>
      <c r="W113" s="84"/>
      <c r="X113" s="84"/>
      <c r="Y113" s="84"/>
      <c r="Z113" s="84"/>
    </row>
    <row r="114" spans="1:26" ht="96" customHeight="1" x14ac:dyDescent="0.35">
      <c r="A114" s="84"/>
      <c r="B114" s="93" t="s">
        <v>87</v>
      </c>
      <c r="C114" s="271" t="str">
        <f>+'[3]Resumen '!E34</f>
        <v>Dado que no ha sido declarada, no existe un presupuesto asignado por la Corporación CDA para la administración y manejo del área protegida. Cabe mencionar que la Corporación cuenta con presupuesto público que no refleja una política constante o de largo plazo, para ejecutar programas que tiendan a la reducción de la deforestación, a la conservación y al desarrollo sostenible, en un área protegida como la propuesta. Tiene limitaciones de logística y presupuesto para dar continuidad y administrar y desarrollar el Plan de Manejo de la futura APR.</v>
      </c>
      <c r="D114" s="254"/>
      <c r="E114" s="254"/>
      <c r="F114" s="260"/>
      <c r="G114" s="84"/>
      <c r="H114" s="84"/>
      <c r="I114" s="84"/>
      <c r="J114" s="84"/>
      <c r="K114" s="84"/>
      <c r="L114" s="84"/>
      <c r="M114" s="84"/>
      <c r="N114" s="84"/>
      <c r="O114" s="84"/>
      <c r="P114" s="84"/>
      <c r="Q114" s="84"/>
      <c r="R114" s="84"/>
      <c r="S114" s="84"/>
      <c r="T114" s="84"/>
      <c r="U114" s="84"/>
      <c r="V114" s="84"/>
      <c r="W114" s="84"/>
      <c r="X114" s="84"/>
      <c r="Y114" s="84"/>
      <c r="Z114" s="84"/>
    </row>
    <row r="115" spans="1:26" ht="12.75" customHeight="1" x14ac:dyDescent="0.35">
      <c r="A115" s="84"/>
      <c r="B115" s="93" t="s">
        <v>124</v>
      </c>
      <c r="C115" s="143">
        <f>+IF('[3]Homologación METT - GEF 7'!L78="","",'[3]Homologación METT - GEF 7'!L78)</f>
        <v>0</v>
      </c>
      <c r="D115" s="144"/>
      <c r="E115" s="144"/>
      <c r="F115" s="145" t="s">
        <v>125</v>
      </c>
      <c r="G115" s="84"/>
      <c r="H115" s="84"/>
      <c r="I115" s="84"/>
      <c r="J115" s="84"/>
      <c r="K115" s="84"/>
      <c r="L115" s="84"/>
      <c r="M115" s="84"/>
      <c r="N115" s="84"/>
      <c r="O115" s="84"/>
      <c r="P115" s="84"/>
      <c r="Q115" s="84"/>
      <c r="R115" s="84"/>
      <c r="S115" s="84"/>
      <c r="T115" s="84"/>
      <c r="U115" s="84"/>
      <c r="V115" s="84"/>
      <c r="W115" s="84"/>
      <c r="X115" s="84"/>
      <c r="Y115" s="84"/>
      <c r="Z115" s="84"/>
    </row>
    <row r="116" spans="1:26" ht="96" customHeight="1" x14ac:dyDescent="0.35">
      <c r="A116" s="84"/>
      <c r="B116" s="93" t="s">
        <v>87</v>
      </c>
      <c r="C116" s="271" t="str">
        <f>+'[3]Resumen '!E36</f>
        <v xml:space="preserve">La Corporación no cuenta con infraestructura y equipos requeridos para la administración e implementación del Plan de Manejo de la futura APR, carece de plataformas institucionales para dar seguimiento a los proyectos o programas, relacionados con la conservación y el desarrollo sostenible, entre otros.  </v>
      </c>
      <c r="D116" s="254"/>
      <c r="E116" s="254"/>
      <c r="F116" s="260"/>
      <c r="G116" s="84"/>
      <c r="H116" s="84"/>
      <c r="I116" s="84"/>
      <c r="J116" s="84"/>
      <c r="K116" s="84"/>
      <c r="L116" s="84"/>
      <c r="M116" s="84"/>
      <c r="N116" s="84"/>
      <c r="O116" s="84"/>
      <c r="P116" s="84"/>
      <c r="Q116" s="84"/>
      <c r="R116" s="84"/>
      <c r="S116" s="84"/>
      <c r="T116" s="84"/>
      <c r="U116" s="84"/>
      <c r="V116" s="84"/>
      <c r="W116" s="84"/>
      <c r="X116" s="84"/>
      <c r="Y116" s="84"/>
      <c r="Z116" s="84"/>
    </row>
    <row r="117" spans="1:26" ht="12.75" customHeight="1" x14ac:dyDescent="0.35">
      <c r="A117" s="84"/>
      <c r="B117" s="93" t="s">
        <v>126</v>
      </c>
      <c r="C117" s="143">
        <f>+IF('[3]Homologación METT - GEF 7'!L82="","",'[3]Homologación METT - GEF 7'!L82)</f>
        <v>0</v>
      </c>
      <c r="D117" s="144"/>
      <c r="E117" s="144"/>
      <c r="F117" s="145" t="s">
        <v>127</v>
      </c>
      <c r="G117" s="84"/>
      <c r="H117" s="84"/>
      <c r="I117" s="84"/>
      <c r="J117" s="84"/>
      <c r="K117" s="84"/>
      <c r="L117" s="84"/>
      <c r="M117" s="84"/>
      <c r="N117" s="84"/>
      <c r="O117" s="84"/>
      <c r="P117" s="84"/>
      <c r="Q117" s="84"/>
      <c r="R117" s="84"/>
      <c r="S117" s="84"/>
      <c r="T117" s="84"/>
      <c r="U117" s="84"/>
      <c r="V117" s="84"/>
      <c r="W117" s="84"/>
      <c r="X117" s="84"/>
      <c r="Y117" s="84"/>
      <c r="Z117" s="84"/>
    </row>
    <row r="118" spans="1:26" ht="96" customHeight="1" x14ac:dyDescent="0.35">
      <c r="A118" s="84"/>
      <c r="B118" s="93" t="s">
        <v>87</v>
      </c>
      <c r="C118" s="271" t="str">
        <f>+'[3]Resumen '!E36</f>
        <v xml:space="preserve">La Corporación no cuenta con infraestructura y equipos requeridos para la administración e implementación del Plan de Manejo de la futura APR, carece de plataformas institucionales para dar seguimiento a los proyectos o programas, relacionados con la conservación y el desarrollo sostenible, entre otros.  </v>
      </c>
      <c r="D118" s="254"/>
      <c r="E118" s="254"/>
      <c r="F118" s="260"/>
      <c r="G118" s="84"/>
      <c r="H118" s="84"/>
      <c r="I118" s="84"/>
      <c r="J118" s="84"/>
      <c r="K118" s="84"/>
      <c r="L118" s="84"/>
      <c r="M118" s="84"/>
      <c r="N118" s="84"/>
      <c r="O118" s="84"/>
      <c r="P118" s="84"/>
      <c r="Q118" s="84"/>
      <c r="R118" s="84"/>
      <c r="S118" s="84"/>
      <c r="T118" s="84"/>
      <c r="U118" s="84"/>
      <c r="V118" s="84"/>
      <c r="W118" s="84"/>
      <c r="X118" s="84"/>
      <c r="Y118" s="84"/>
      <c r="Z118" s="84"/>
    </row>
    <row r="119" spans="1:26" ht="12.75" customHeight="1" x14ac:dyDescent="0.35">
      <c r="A119" s="84"/>
      <c r="B119" s="93" t="s">
        <v>128</v>
      </c>
      <c r="C119" s="143">
        <f>+IF('[3]Homologación METT - GEF 7'!L86="","",'[3]Homologación METT - GEF 7'!L86)</f>
        <v>0</v>
      </c>
      <c r="D119" s="144"/>
      <c r="E119" s="144"/>
      <c r="F119" s="145" t="s">
        <v>129</v>
      </c>
      <c r="G119" s="84"/>
      <c r="H119" s="84"/>
      <c r="I119" s="84"/>
      <c r="J119" s="84"/>
      <c r="K119" s="84"/>
      <c r="L119" s="84"/>
      <c r="M119" s="84"/>
      <c r="N119" s="84"/>
      <c r="O119" s="84"/>
      <c r="P119" s="84"/>
      <c r="Q119" s="84"/>
      <c r="R119" s="84"/>
      <c r="S119" s="84"/>
      <c r="T119" s="84"/>
      <c r="U119" s="84"/>
      <c r="V119" s="84"/>
      <c r="W119" s="84"/>
      <c r="X119" s="84"/>
      <c r="Y119" s="84"/>
      <c r="Z119" s="84"/>
    </row>
    <row r="120" spans="1:26" ht="96" customHeight="1" x14ac:dyDescent="0.35">
      <c r="A120" s="84"/>
      <c r="B120" s="93" t="s">
        <v>87</v>
      </c>
      <c r="C120" s="271" t="str">
        <f>+'[3]Resumen '!E29</f>
        <v>En el año 2023 se realizaro tres talleres:
- Infraestructura vial en el Bajo Guayabero
- Limites de los Parques Nacionales Naturales Chiribiquete y Macarena
- Taller con la ANT, socialización de su oferta institucional y plan de trabajo bajo Guayabero.</v>
      </c>
      <c r="D120" s="254"/>
      <c r="E120" s="254"/>
      <c r="F120" s="260"/>
      <c r="G120" s="84"/>
      <c r="H120" s="84"/>
      <c r="I120" s="84"/>
      <c r="J120" s="84"/>
      <c r="K120" s="84"/>
      <c r="L120" s="84"/>
      <c r="M120" s="84"/>
      <c r="N120" s="84"/>
      <c r="O120" s="84"/>
      <c r="P120" s="84"/>
      <c r="Q120" s="84"/>
      <c r="R120" s="84"/>
      <c r="S120" s="84"/>
      <c r="T120" s="84"/>
      <c r="U120" s="84"/>
      <c r="V120" s="84"/>
      <c r="W120" s="84"/>
      <c r="X120" s="84"/>
      <c r="Y120" s="84"/>
      <c r="Z120" s="84"/>
    </row>
    <row r="121" spans="1:26" ht="12.75" customHeight="1" x14ac:dyDescent="0.35">
      <c r="A121" s="84"/>
      <c r="B121" s="93" t="s">
        <v>130</v>
      </c>
      <c r="C121" s="143">
        <f>+IF('[3]Homologación METT - GEF 7'!L90="","",'[3]Homologación METT - GEF 7'!L90)</f>
        <v>1</v>
      </c>
      <c r="D121" s="144"/>
      <c r="E121" s="144"/>
      <c r="F121" s="145" t="s">
        <v>131</v>
      </c>
      <c r="G121" s="84"/>
      <c r="H121" s="84"/>
      <c r="I121" s="84"/>
      <c r="J121" s="84"/>
      <c r="K121" s="84"/>
      <c r="L121" s="84"/>
      <c r="M121" s="84"/>
      <c r="N121" s="84"/>
      <c r="O121" s="84"/>
      <c r="P121" s="84"/>
      <c r="Q121" s="84"/>
      <c r="R121" s="84"/>
      <c r="S121" s="84"/>
      <c r="T121" s="84"/>
      <c r="U121" s="84"/>
      <c r="V121" s="84"/>
      <c r="W121" s="84"/>
      <c r="X121" s="84"/>
      <c r="Y121" s="84"/>
      <c r="Z121" s="84"/>
    </row>
    <row r="122" spans="1:26" ht="96" customHeight="1" x14ac:dyDescent="0.35">
      <c r="A122" s="84"/>
      <c r="B122" s="93" t="s">
        <v>87</v>
      </c>
      <c r="C122" s="271" t="str">
        <f>+'[3]Resumen '!E22</f>
        <v>Si bien el área protegida regional propuesta se encuentra dentro del área del DMI Ariari Guayabero (mediante el Decreto Ley 1989 de 1989) y ésta es reconocida en los planes de ordenamiento territorial departamental y municipal como determinante ambiental, debe adelantarse la gestión para que el área propuesta sea declarada y reconocida como determinante ambiental en los planes de ordenamiento territorial.</v>
      </c>
      <c r="D122" s="254"/>
      <c r="E122" s="254"/>
      <c r="F122" s="260"/>
      <c r="G122" s="84"/>
      <c r="H122" s="84"/>
      <c r="I122" s="84"/>
      <c r="J122" s="84"/>
      <c r="K122" s="84"/>
      <c r="L122" s="84"/>
      <c r="M122" s="84"/>
      <c r="N122" s="84"/>
      <c r="O122" s="84"/>
      <c r="P122" s="84"/>
      <c r="Q122" s="84"/>
      <c r="R122" s="84"/>
      <c r="S122" s="84"/>
      <c r="T122" s="84"/>
      <c r="U122" s="84"/>
      <c r="V122" s="84"/>
      <c r="W122" s="84"/>
      <c r="X122" s="84"/>
      <c r="Y122" s="84"/>
      <c r="Z122" s="84"/>
    </row>
    <row r="123" spans="1:26" ht="12.75" customHeight="1" x14ac:dyDescent="0.35">
      <c r="A123" s="84"/>
      <c r="B123" s="93" t="s">
        <v>132</v>
      </c>
      <c r="C123" s="143">
        <f>+IF('[3]Homologación METT - GEF 7'!L94="","",'[3]Homologación METT - GEF 7'!L94)</f>
        <v>0</v>
      </c>
      <c r="D123" s="144"/>
      <c r="E123" s="144"/>
      <c r="F123" s="145" t="s">
        <v>101</v>
      </c>
      <c r="G123" s="125"/>
      <c r="H123" s="84"/>
      <c r="I123" s="84"/>
      <c r="J123" s="84"/>
      <c r="K123" s="84"/>
      <c r="L123" s="84"/>
      <c r="M123" s="84"/>
      <c r="N123" s="84"/>
      <c r="O123" s="84"/>
      <c r="P123" s="84"/>
      <c r="Q123" s="84"/>
      <c r="R123" s="84"/>
      <c r="S123" s="84"/>
      <c r="T123" s="84"/>
      <c r="U123" s="84"/>
      <c r="V123" s="84"/>
      <c r="W123" s="84"/>
      <c r="X123" s="84"/>
      <c r="Y123" s="84"/>
      <c r="Z123" s="84"/>
    </row>
    <row r="124" spans="1:26" ht="96" customHeight="1" x14ac:dyDescent="0.35">
      <c r="A124" s="84"/>
      <c r="B124" s="93" t="s">
        <v>87</v>
      </c>
      <c r="C124" s="271" t="str">
        <f>+'[3]Resumen '!E18</f>
        <v>No es posible evaluar este item dado que el área esta en proceso de declaratoria por lo tanto no existe un plan de manejo.</v>
      </c>
      <c r="D124" s="254"/>
      <c r="E124" s="254"/>
      <c r="F124" s="260"/>
      <c r="G124" s="84"/>
      <c r="H124" s="84"/>
      <c r="I124" s="84"/>
      <c r="J124" s="84"/>
      <c r="K124" s="84"/>
      <c r="L124" s="84"/>
      <c r="M124" s="84"/>
      <c r="N124" s="84"/>
      <c r="O124" s="84"/>
      <c r="P124" s="84"/>
      <c r="Q124" s="84"/>
      <c r="R124" s="84"/>
      <c r="S124" s="84"/>
      <c r="T124" s="84"/>
      <c r="U124" s="84"/>
      <c r="V124" s="84"/>
      <c r="W124" s="84"/>
      <c r="X124" s="84"/>
      <c r="Y124" s="84"/>
      <c r="Z124" s="84"/>
    </row>
    <row r="125" spans="1:26" ht="12.75" customHeight="1" x14ac:dyDescent="0.35">
      <c r="A125" s="84"/>
      <c r="B125" s="93" t="s">
        <v>133</v>
      </c>
      <c r="C125" s="143">
        <f>+IF(SUM('[3]Homologación METT - GEF 7'!L95:L96)=0,0,AVERAGEIF('[3]Homologación METT - GEF 7'!L95:L96,"&gt;0"))</f>
        <v>0</v>
      </c>
      <c r="D125" s="144"/>
      <c r="E125" s="144"/>
      <c r="F125" s="145" t="s">
        <v>101</v>
      </c>
      <c r="G125" s="110"/>
      <c r="H125" s="84"/>
      <c r="I125" s="84"/>
      <c r="J125" s="84"/>
      <c r="K125" s="84"/>
      <c r="L125" s="84"/>
      <c r="M125" s="84"/>
      <c r="N125" s="84"/>
      <c r="O125" s="84"/>
      <c r="P125" s="84"/>
      <c r="Q125" s="84"/>
      <c r="R125" s="84"/>
      <c r="S125" s="84"/>
      <c r="T125" s="84"/>
      <c r="U125" s="84"/>
      <c r="V125" s="84"/>
      <c r="W125" s="84"/>
      <c r="X125" s="84"/>
      <c r="Y125" s="84"/>
      <c r="Z125" s="84"/>
    </row>
    <row r="126" spans="1:26" ht="96" customHeight="1" x14ac:dyDescent="0.35">
      <c r="A126" s="84"/>
      <c r="B126" s="93" t="s">
        <v>87</v>
      </c>
      <c r="C126" s="271" t="str">
        <f>+CONCATENATE('[3]Resumen '!E19,"",'[3]Resumen '!E20,"")</f>
        <v>Alrededor y cerca del área protegida regional propuesta se encuentran áreas del SINAP y otras áreas de gran importancia para la conservación, al norte colinda con el Parque Nacional Natural Sierra de la Macarena, al suroccidente con la Reserva Forestal de la Amazonía y el Parque Nacional Natural Serranía de Chiribiquete, al nororiente con la Reserva Forestal Protectora Nacional Serranía La Lindosa - Angosturas II y al suroriente con las Reserva Forestal Protectora Nacional Capricho, ubicándose muy cerca las reservas forestales protectoras nacionales Mirolindo y Cerritos.No limita con áreas protegidas transfronterizas</v>
      </c>
      <c r="D126" s="254"/>
      <c r="E126" s="254"/>
      <c r="F126" s="260"/>
      <c r="G126" s="84"/>
      <c r="H126" s="84"/>
      <c r="I126" s="84"/>
      <c r="J126" s="84"/>
      <c r="K126" s="84"/>
      <c r="L126" s="84"/>
      <c r="M126" s="84"/>
      <c r="N126" s="84"/>
      <c r="O126" s="84"/>
      <c r="P126" s="84"/>
      <c r="Q126" s="84"/>
      <c r="R126" s="84"/>
      <c r="S126" s="84"/>
      <c r="T126" s="84"/>
      <c r="U126" s="84"/>
      <c r="V126" s="84"/>
      <c r="W126" s="84"/>
      <c r="X126" s="84"/>
      <c r="Y126" s="84"/>
      <c r="Z126" s="84"/>
    </row>
    <row r="127" spans="1:26" ht="12.75" customHeight="1" x14ac:dyDescent="0.35">
      <c r="A127" s="84"/>
      <c r="B127" s="93" t="s">
        <v>134</v>
      </c>
      <c r="C127" s="143">
        <f>+IF('[3]Homologación METT - GEF 7'!L97="","",'[3]Homologación METT - GEF 7'!L97)</f>
        <v>1</v>
      </c>
      <c r="D127" s="144"/>
      <c r="E127" s="144"/>
      <c r="F127" s="145" t="s">
        <v>101</v>
      </c>
      <c r="G127" s="147"/>
      <c r="H127" s="84"/>
      <c r="I127" s="84"/>
      <c r="J127" s="84"/>
      <c r="K127" s="84"/>
      <c r="L127" s="84"/>
      <c r="M127" s="84"/>
      <c r="N127" s="84"/>
      <c r="O127" s="84"/>
      <c r="P127" s="84"/>
      <c r="Q127" s="84"/>
      <c r="R127" s="84"/>
      <c r="S127" s="84"/>
      <c r="T127" s="84"/>
      <c r="U127" s="84"/>
      <c r="V127" s="84"/>
      <c r="W127" s="84"/>
      <c r="X127" s="84"/>
      <c r="Y127" s="84"/>
      <c r="Z127" s="84"/>
    </row>
    <row r="128" spans="1:26" ht="96" customHeight="1" x14ac:dyDescent="0.35">
      <c r="A128" s="84"/>
      <c r="B128" s="93" t="s">
        <v>87</v>
      </c>
      <c r="C128" s="271" t="str">
        <f>+'[3]Resumen '!E16</f>
        <v xml:space="preserve">Para el año 2023, la consolidación de los objetivos de conservación del APR Bajo Guayabero se dio en el marco de la mesa técnica entre la Corporación CDA y Parques Nacionales Naturales de Colombia. A partir del análisis de la información socioeconómica, biofísica, espacial y social, obtenida en de la implementación de la “Ruta para la declaratoria de áreas protegidas” del MADS (Resolución 1125 de 2015), que incluye el apoyo técnico desarrollado entre la Corporación CDA y el grupo de nuevas áreas de Parques Nacionales Naturales de Colombia, se formularon los objetivos de conservación para el DCS Bajo Guayabero que a continuación se presentan:
Restaurar el zonobioma húmedo tropical Guaviare- Guayabero ubicados entre el río Guayabero, y los caños Dorado, Flauta, Tigre y los perros que contribuyan a la conectividad ecológica regional. 
Mantener la condición natural del heliobioma de los bosques bajo asociados al rio Guayabero que aporten a la funcionalidad de los ecosistemas como sustento a las contribuciones de la naturaleza (soporte, cultural, regulación).
Aprovechar sosteniblemente la biodiversidad (recursos naturales) asociada a los caños Dorado, Flauta, Tigre y los perros a partir de modelos de construcción conjunta que contribuya a los modos de vida de las comunidades asentadas en el territorio.
Teniendo en cuenta estos objetivos de conservación, se identificaron una serie de elementos que serán la base para la posterior definición de objetos de conservación en el marco de la construcción del plan de manejo del área protegida. 
Elementos de filtro grueso: Ecosistemas acuáticos como humedales y lagunas
Filtro fino: Especies amenazadas como Crocodylus intermedius, y Pteronura brasiliensis. .
</v>
      </c>
      <c r="D128" s="254"/>
      <c r="E128" s="254"/>
      <c r="F128" s="260"/>
      <c r="G128" s="84"/>
      <c r="H128" s="84"/>
      <c r="I128" s="84"/>
      <c r="J128" s="84"/>
      <c r="K128" s="84"/>
      <c r="L128" s="84"/>
      <c r="M128" s="84"/>
      <c r="N128" s="84"/>
      <c r="O128" s="84"/>
      <c r="P128" s="84"/>
      <c r="Q128" s="84"/>
      <c r="R128" s="84"/>
      <c r="S128" s="84"/>
      <c r="T128" s="84"/>
      <c r="U128" s="84"/>
      <c r="V128" s="84"/>
      <c r="W128" s="84"/>
      <c r="X128" s="84"/>
      <c r="Y128" s="84"/>
      <c r="Z128" s="84"/>
    </row>
    <row r="129" spans="1:26" ht="12.75" customHeight="1" x14ac:dyDescent="0.35">
      <c r="A129" s="84"/>
      <c r="B129" s="93" t="s">
        <v>135</v>
      </c>
      <c r="C129" s="143">
        <f>+IF('[3]Homologación METT - GEF 7'!L98="","",'[3]Homologación METT - GEF 7'!L98)</f>
        <v>1</v>
      </c>
      <c r="D129" s="144"/>
      <c r="E129" s="144"/>
      <c r="F129" s="145" t="s">
        <v>136</v>
      </c>
      <c r="G129" s="84"/>
      <c r="H129" s="84"/>
      <c r="I129" s="84"/>
      <c r="J129" s="84"/>
      <c r="K129" s="84"/>
      <c r="L129" s="84"/>
      <c r="M129" s="84"/>
      <c r="N129" s="84"/>
      <c r="O129" s="84"/>
      <c r="P129" s="84"/>
      <c r="Q129" s="84"/>
      <c r="R129" s="84"/>
      <c r="S129" s="84"/>
      <c r="T129" s="84"/>
      <c r="U129" s="84"/>
      <c r="V129" s="84"/>
      <c r="W129" s="84"/>
      <c r="X129" s="84"/>
      <c r="Y129" s="84"/>
      <c r="Z129" s="84"/>
    </row>
    <row r="130" spans="1:26" ht="96" customHeight="1" x14ac:dyDescent="0.35">
      <c r="A130" s="84"/>
      <c r="B130" s="93" t="s">
        <v>87</v>
      </c>
      <c r="C130" s="271" t="str">
        <f>+'[3]Resumen '!E27</f>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v>
      </c>
      <c r="D130" s="254"/>
      <c r="E130" s="254"/>
      <c r="F130" s="260"/>
      <c r="G130" s="84"/>
      <c r="H130" s="84"/>
      <c r="I130" s="84"/>
      <c r="J130" s="84"/>
      <c r="K130" s="84"/>
      <c r="L130" s="84"/>
      <c r="M130" s="84"/>
      <c r="N130" s="84"/>
      <c r="O130" s="84"/>
      <c r="P130" s="84"/>
      <c r="Q130" s="84"/>
      <c r="R130" s="84"/>
      <c r="S130" s="84"/>
      <c r="T130" s="84"/>
      <c r="U130" s="84"/>
      <c r="V130" s="84"/>
      <c r="W130" s="84"/>
      <c r="X130" s="84"/>
      <c r="Y130" s="84"/>
      <c r="Z130" s="84"/>
    </row>
    <row r="131" spans="1:26" ht="12.75" customHeight="1" x14ac:dyDescent="0.35">
      <c r="A131" s="84"/>
      <c r="B131" s="93" t="s">
        <v>137</v>
      </c>
      <c r="C131" s="143">
        <f>+IF('[3]Homologación METT - GEF 7'!L102="","",'[3]Homologación METT - GEF 7'!L102)</f>
        <v>1</v>
      </c>
      <c r="D131" s="144"/>
      <c r="E131" s="144"/>
      <c r="F131" s="145" t="s">
        <v>138</v>
      </c>
      <c r="G131" s="84"/>
      <c r="H131" s="84"/>
      <c r="I131" s="84"/>
      <c r="J131" s="84"/>
      <c r="K131" s="84"/>
      <c r="L131" s="84"/>
      <c r="M131" s="84"/>
      <c r="N131" s="84"/>
      <c r="O131" s="84"/>
      <c r="P131" s="84"/>
      <c r="Q131" s="84"/>
      <c r="R131" s="84"/>
      <c r="S131" s="84"/>
      <c r="T131" s="84"/>
      <c r="U131" s="84"/>
      <c r="V131" s="84"/>
      <c r="W131" s="84"/>
      <c r="X131" s="84"/>
      <c r="Y131" s="84"/>
      <c r="Z131" s="84"/>
    </row>
    <row r="132" spans="1:26" ht="96" customHeight="1" x14ac:dyDescent="0.35">
      <c r="A132" s="84"/>
      <c r="B132" s="93" t="s">
        <v>87</v>
      </c>
      <c r="C132" s="271" t="str">
        <f>+'[3]Resumen '!E28</f>
        <v>La Corporación CDA con el equipo del proyecto GEF CA durante el año 2022 realizaron jornadas de diálogo donde se socializó la propuesta de APR y se desarrolló un taller de reconocimiento territorial, estrategias de manejo y gobernanza.</v>
      </c>
      <c r="D132" s="254"/>
      <c r="E132" s="254"/>
      <c r="F132" s="260"/>
      <c r="G132" s="84"/>
      <c r="H132" s="84"/>
      <c r="I132" s="84"/>
      <c r="J132" s="84"/>
      <c r="K132" s="84"/>
      <c r="L132" s="84"/>
      <c r="M132" s="84"/>
      <c r="N132" s="84"/>
      <c r="O132" s="84"/>
      <c r="P132" s="84"/>
      <c r="Q132" s="84"/>
      <c r="R132" s="84"/>
      <c r="S132" s="84"/>
      <c r="T132" s="84"/>
      <c r="U132" s="84"/>
      <c r="V132" s="84"/>
      <c r="W132" s="84"/>
      <c r="X132" s="84"/>
      <c r="Y132" s="84"/>
      <c r="Z132" s="84"/>
    </row>
    <row r="133" spans="1:26" ht="12.75" customHeight="1" x14ac:dyDescent="0.35">
      <c r="A133" s="84"/>
      <c r="B133" s="93" t="s">
        <v>139</v>
      </c>
      <c r="C133" s="143">
        <f>+IF('[3]Homologación METT - GEF 7'!L106="","",'[3]Homologación METT - GEF 7'!L106)</f>
        <v>1</v>
      </c>
      <c r="D133" s="144"/>
      <c r="E133" s="144"/>
      <c r="F133" s="145" t="s">
        <v>140</v>
      </c>
      <c r="G133" s="84"/>
      <c r="H133" s="84"/>
      <c r="I133" s="84"/>
      <c r="J133" s="84"/>
      <c r="K133" s="84"/>
      <c r="L133" s="84"/>
      <c r="M133" s="84"/>
      <c r="N133" s="84"/>
      <c r="O133" s="84"/>
      <c r="P133" s="84"/>
      <c r="Q133" s="84"/>
      <c r="R133" s="84"/>
      <c r="S133" s="84"/>
      <c r="T133" s="84"/>
      <c r="U133" s="84"/>
      <c r="V133" s="84"/>
      <c r="W133" s="84"/>
      <c r="X133" s="84"/>
      <c r="Y133" s="84"/>
      <c r="Z133" s="84"/>
    </row>
    <row r="134" spans="1:26" ht="96" customHeight="1" x14ac:dyDescent="0.35">
      <c r="A134" s="84"/>
      <c r="B134" s="93" t="s">
        <v>87</v>
      </c>
      <c r="C134" s="271" t="str">
        <f>+'[3]Resumen '!E27</f>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v>
      </c>
      <c r="D134" s="254"/>
      <c r="E134" s="254"/>
      <c r="F134" s="260"/>
      <c r="G134" s="84"/>
      <c r="H134" s="84"/>
      <c r="I134" s="84"/>
      <c r="J134" s="84"/>
      <c r="K134" s="84"/>
      <c r="L134" s="84"/>
      <c r="M134" s="84"/>
      <c r="N134" s="84"/>
      <c r="O134" s="84"/>
      <c r="P134" s="84"/>
      <c r="Q134" s="84"/>
      <c r="R134" s="84"/>
      <c r="S134" s="84"/>
      <c r="T134" s="84"/>
      <c r="U134" s="84"/>
      <c r="V134" s="84"/>
      <c r="W134" s="84"/>
      <c r="X134" s="84"/>
      <c r="Y134" s="84"/>
      <c r="Z134" s="84"/>
    </row>
    <row r="135" spans="1:26" ht="12.75" customHeight="1" x14ac:dyDescent="0.35">
      <c r="A135" s="84"/>
      <c r="B135" s="93" t="s">
        <v>141</v>
      </c>
      <c r="C135" s="143">
        <f>+IF(SUM('[3]Homologación METT - GEF 7'!L110:L112)=0,0,AVERAGEIF('[3]Homologación METT - GEF 7'!L110:L112,"&gt;0"))</f>
        <v>0</v>
      </c>
      <c r="D135" s="144"/>
      <c r="E135" s="144"/>
      <c r="F135" s="145" t="s">
        <v>101</v>
      </c>
      <c r="G135" s="125"/>
      <c r="H135" s="84"/>
      <c r="I135" s="84"/>
      <c r="J135" s="84"/>
      <c r="K135" s="84"/>
      <c r="L135" s="84"/>
      <c r="M135" s="84"/>
      <c r="N135" s="84"/>
      <c r="O135" s="84"/>
      <c r="P135" s="84"/>
      <c r="Q135" s="84"/>
      <c r="R135" s="84"/>
      <c r="S135" s="84"/>
      <c r="T135" s="84"/>
      <c r="U135" s="84"/>
      <c r="V135" s="84"/>
      <c r="W135" s="84"/>
      <c r="X135" s="84"/>
      <c r="Y135" s="84"/>
      <c r="Z135" s="84"/>
    </row>
    <row r="136" spans="1:26" ht="96" customHeight="1" x14ac:dyDescent="0.35">
      <c r="A136" s="84"/>
      <c r="B136" s="93" t="s">
        <v>87</v>
      </c>
      <c r="C136" s="271" t="str">
        <f>+CONCATENATE('[3]Resumen '!E27,"",'[3]Resumen '!E28,"",'[3]Resumen '!E30,"")</f>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La Corporación CDA con el equipo del proyecto GEF CA durante el año 2022 realizaron jornadas de diálogo donde se socializó la propuesta de APR y se desarrolló un taller de reconocimiento territorial, estrategias de manejo y gobernanza.Durante el año 2023 se avanza en el dialogo con los presidentes de las 14 JAC de las veredas que hacen parte del polígono propuesto, donde se identifican los principales conflictos tales como: 
- Conflicto entre la población campesina y la Corporación CDA, autoridad ambiental del área, por la baja efectividad en la aplicación, seguimiento y divulgación de los procesos sancionatorios a las grandes afectaciones ambientales, el escaso desarrollo o la alta asimetría temporal de programas, proyectos y actividades de protección, restauración y uso sostenible de los bosques, fomento y educación ambiental.
Conflicto entre la población campesina y las autoridades ambientales (PNN y Corporación CDA) por la implementación de las estrategias de control a la deforestación (Artemisa y Sancionatorios, respectivamente).  
- Conflicto sobre el mantenimiento de la Vía Capricho - Macarena. 
Uno de los mecanismo para resolver, es la construcción de una agenda temática de dialogo para surtir cada una de las situaciones que han provocado los conflictos/diferencias entre la autoridad ambiental y las comunidades campesinas. 
</v>
      </c>
      <c r="D136" s="254"/>
      <c r="E136" s="254"/>
      <c r="F136" s="260"/>
      <c r="G136" s="84"/>
      <c r="H136" s="84"/>
      <c r="I136" s="84"/>
      <c r="J136" s="84"/>
      <c r="K136" s="84"/>
      <c r="L136" s="84"/>
      <c r="M136" s="84"/>
      <c r="N136" s="84"/>
      <c r="O136" s="84"/>
      <c r="P136" s="84"/>
      <c r="Q136" s="84"/>
      <c r="R136" s="84"/>
      <c r="S136" s="84"/>
      <c r="T136" s="84"/>
      <c r="U136" s="84"/>
      <c r="V136" s="84"/>
      <c r="W136" s="84"/>
      <c r="X136" s="84"/>
      <c r="Y136" s="84"/>
      <c r="Z136" s="84"/>
    </row>
    <row r="137" spans="1:26" ht="12.75" customHeight="1" x14ac:dyDescent="0.35">
      <c r="A137" s="84"/>
      <c r="B137" s="93" t="s">
        <v>142</v>
      </c>
      <c r="C137" s="143" t="e">
        <f>+IF(SUM('[3]Homologación METT - GEF 7'!L113:L116)=0,0,AVERAGEIF('[3]Homologación METT - GEF 7'!L113:L116,"&gt;0"))</f>
        <v>#VALUE!</v>
      </c>
      <c r="D137" s="144"/>
      <c r="E137" s="144"/>
      <c r="F137" s="145" t="s">
        <v>101</v>
      </c>
      <c r="G137" s="125"/>
      <c r="H137" s="84"/>
      <c r="I137" s="84"/>
      <c r="J137" s="84"/>
      <c r="K137" s="84"/>
      <c r="L137" s="84"/>
      <c r="M137" s="84"/>
      <c r="N137" s="84"/>
      <c r="O137" s="84"/>
      <c r="P137" s="84"/>
      <c r="Q137" s="84"/>
      <c r="R137" s="84"/>
      <c r="S137" s="84"/>
      <c r="T137" s="84"/>
      <c r="U137" s="84"/>
      <c r="V137" s="84"/>
      <c r="W137" s="84"/>
      <c r="X137" s="84"/>
      <c r="Y137" s="84"/>
      <c r="Z137" s="84"/>
    </row>
    <row r="138" spans="1:26" ht="96" customHeight="1" x14ac:dyDescent="0.35">
      <c r="A138" s="84"/>
      <c r="B138" s="93" t="s">
        <v>87</v>
      </c>
      <c r="C138" s="271" t="str">
        <f>+CONCATENATE('[3]Resumen '!E29,"",'[3]Resumen '!E38,"",'[3]Resumen '!E39,"",'[3]Resumen '!E40,"")</f>
        <v xml:space="preserve">En el año 2023 se realizaro tres talleres:
- Infraestructura vial en el Bajo Guayabero
- Limites de los Parques Nacionales Naturales Chiribiquete y Macarena
- Taller con la ANT, socialización de su oferta institucional y plan de trabajo bajo Guayabero.
Dentro del área propuesta, el principal sistema productivo que se desarrolla es el de la ganadería bovina en sistemas ganadero familiar (16.620 ha), agropecuario familiar (2.687 ha) y en contados casos ganadero empresarial (1.523 ha).  En menor escala se encuentra el sistema Agrícola Familiar (229 ha).  En el bajo Guayabero no existen centros de acopio o infraestructura de mercado, y los costos de transporte son elevados; además, el campesino promedio no cuenta con capital para invertir en la finca y tiene una tradición extractivita que busca extraer más que invertir para producir.  En estas condiciones de mínima inversión y condiciones adversas de comercialización, la producción agropecuaria no genera ganancias significativas y por ende no permite que la población logre acumular capital, lo que sí se logra mediante la apropiación de tierras, lo cual se consigue deforestando para ampliar el área de las fincas. Así pues, la propiedad no se valoriza mejorando sus condiciones de productividad, sino ampliando su superficie, y esta actividad de apertura de tierras es lo que completa el modelo económico de la zona.  Si bien existe interés en la población campesina e indígena en fomentar sistemas productivos sostenibles orientados a productos maderables, no maderables y ecoturismo, no hay iniciativas institucionales y comunitarias en desarrollo.La principal actividad productiva es la ganadería extensiva principalmente cría y ceba, y doble propósito (carne, leche - procesamiento de queso) realizada en praderas con pastos introducidos y mejorados, que la población ha ido integrando y escalonando por más de una década para reemplazar la economía cocalera, y que actualmente constituye el principal motor de deforestación de la región.  Los productos de esta actividad son comercializados principalmente en la capital del departamento del Guaviare y las ciudades de Villavicencio y Bogotá. Asociado a este sistema, pero en menor escala se encuentra el establecimiento de cultivos de pancoger (cultivos de plátano, cítricos, maíz, aguacate, yuca, caña panelera, piña), estanques piscícolas y/o “cachameras” para autoconsumo y venta de pescado en las veredas y en San José del Guaviare. Así mismo en la mayoría de las fincas es común la cría de especies menores como cerdos, gallinas y pollos, y por diferentes proyectos que intervienen en la región como FAO y PNIS, se ha estado incentivando el fortalecimiento de las huertas caseras para mejorar la alimentación. En algunos sectores, la población está implementando propuestas de desarrollo alternativo para el mejoramiento de la economía campesina como los cultivos de cacao, caucho, sacha-inchi, maracuyá, maní, caña de azúcar para la producción de panela y miel, y sistemas silvopastoriles y agroforestales, la mayoría con apoyo institucional. En el caso de algunas poblaciones que se encuentran ubicadas a orillas del río Guayabero basan su económicas en la pesca y el transporte por el río.    
Actualmente en el área la Alcaldía de San José del Guaviare adelanta procesos de planificación predial, la Gobernación interviene con mecanización de potreros y proyectos agroforestales bajo acuerdos de conservación, el PNIS avanza en la gestión para la implementación de proyectos productivos con las familias que suscribieron acuerdos de conservación y la Corporación CDA apoya el establecimiento de sistemas agroforestales en predios titulados; sin embargo, a la fecha no se cuenta con información detallada al respecto, pese a que ha sido solicitada por la entidad y el equipo técnico. La información secundaria recopilada de especies aves en la región, da cuenta del la movilidad de especies raras y amenazadas, el cual hace que la zona sea un potencial para desarrollar actividades de aviturismo. </v>
      </c>
      <c r="D138" s="254"/>
      <c r="E138" s="254"/>
      <c r="F138" s="260"/>
      <c r="G138" s="84"/>
      <c r="H138" s="84"/>
      <c r="I138" s="84"/>
      <c r="J138" s="84"/>
      <c r="K138" s="84"/>
      <c r="L138" s="84"/>
      <c r="M138" s="84"/>
      <c r="N138" s="84"/>
      <c r="O138" s="84"/>
      <c r="P138" s="84"/>
      <c r="Q138" s="84"/>
      <c r="R138" s="84"/>
      <c r="S138" s="84"/>
      <c r="T138" s="84"/>
      <c r="U138" s="84"/>
      <c r="V138" s="84"/>
      <c r="W138" s="84"/>
      <c r="X138" s="84"/>
      <c r="Y138" s="84"/>
      <c r="Z138" s="84"/>
    </row>
    <row r="139" spans="1:26" ht="12.75" customHeight="1" x14ac:dyDescent="0.35">
      <c r="A139" s="84"/>
      <c r="B139" s="93" t="s">
        <v>143</v>
      </c>
      <c r="C139" s="143">
        <f>+IF('[3]Homologación METT - GEF 7'!L117="","",'[3]Homologación METT - GEF 7'!L117)</f>
        <v>0</v>
      </c>
      <c r="D139" s="144"/>
      <c r="E139" s="144"/>
      <c r="F139" s="145" t="s">
        <v>101</v>
      </c>
      <c r="G139" s="125"/>
      <c r="H139" s="84"/>
      <c r="I139" s="84"/>
      <c r="J139" s="84"/>
      <c r="K139" s="84"/>
      <c r="L139" s="84"/>
      <c r="M139" s="84"/>
      <c r="N139" s="84"/>
      <c r="O139" s="84"/>
      <c r="P139" s="84"/>
      <c r="Q139" s="84"/>
      <c r="R139" s="84"/>
      <c r="S139" s="84"/>
      <c r="T139" s="84"/>
      <c r="U139" s="84"/>
      <c r="V139" s="84"/>
      <c r="W139" s="84"/>
      <c r="X139" s="84"/>
      <c r="Y139" s="84"/>
      <c r="Z139" s="84"/>
    </row>
    <row r="140" spans="1:26" ht="96" customHeight="1" x14ac:dyDescent="0.35">
      <c r="A140" s="84"/>
      <c r="B140" s="93" t="s">
        <v>87</v>
      </c>
      <c r="C140" s="271" t="str">
        <f>+'[3]Resumen '!E27</f>
        <v xml:space="preserve">Se avanza en la construcción del esquema de gobernanza para el APR Bajo Guayabero. Para la elaboración de la construcción de un esquema de gobernanza se prestó atención a las directrices para buenas prácticas en áreas protegidas de la UICN, en su publicación Gobernanza de Áreas Protegidas- De la compresión a la acción. En esta se desarrollan conceptualmente la gobernanza en áreas protegidas y a su vez establece un marco de acción el cual pueda ser aplicado en área protegidas públicas y de carácter privado. Lo anterior conto con la participación de los los directivos de la Corporación CDA y presidentes de las veredas que hacen parte del polígono propuesto.
</v>
      </c>
      <c r="D140" s="254"/>
      <c r="E140" s="254"/>
      <c r="F140" s="260"/>
      <c r="G140" s="84"/>
      <c r="H140" s="84"/>
      <c r="I140" s="84"/>
      <c r="J140" s="84"/>
      <c r="K140" s="84"/>
      <c r="L140" s="84"/>
      <c r="M140" s="84"/>
      <c r="N140" s="84"/>
      <c r="O140" s="84"/>
      <c r="P140" s="84"/>
      <c r="Q140" s="84"/>
      <c r="R140" s="84"/>
      <c r="S140" s="84"/>
      <c r="T140" s="84"/>
      <c r="U140" s="84"/>
      <c r="V140" s="84"/>
      <c r="W140" s="84"/>
      <c r="X140" s="84"/>
      <c r="Y140" s="84"/>
      <c r="Z140" s="84"/>
    </row>
    <row r="141" spans="1:26" ht="12.75" customHeight="1" x14ac:dyDescent="0.35">
      <c r="A141" s="84"/>
      <c r="B141" s="93" t="s">
        <v>144</v>
      </c>
      <c r="C141" s="143">
        <f>+IF('[3]Homologación METT - GEF 7'!L118="","",'[3]Homologación METT - GEF 7'!L118)</f>
        <v>1</v>
      </c>
      <c r="D141" s="144"/>
      <c r="E141" s="144"/>
      <c r="F141" s="145" t="s">
        <v>145</v>
      </c>
      <c r="G141" s="84"/>
      <c r="H141" s="84"/>
      <c r="I141" s="84"/>
      <c r="J141" s="84"/>
      <c r="K141" s="84"/>
      <c r="L141" s="84"/>
      <c r="M141" s="84"/>
      <c r="N141" s="84"/>
      <c r="O141" s="84"/>
      <c r="P141" s="84"/>
      <c r="Q141" s="84"/>
      <c r="R141" s="84"/>
      <c r="S141" s="84"/>
      <c r="T141" s="84"/>
      <c r="U141" s="84"/>
      <c r="V141" s="84"/>
      <c r="W141" s="84"/>
      <c r="X141" s="84"/>
      <c r="Y141" s="84"/>
      <c r="Z141" s="84"/>
    </row>
    <row r="142" spans="1:26" ht="96" customHeight="1" x14ac:dyDescent="0.35">
      <c r="A142" s="84"/>
      <c r="B142" s="93" t="s">
        <v>87</v>
      </c>
      <c r="C142" s="271" t="str">
        <f>+'[3]Resumen '!E9</f>
        <v>Se avanza con la población campesina e indígena en la identificación de los beneficios derivados de las contribuciones de la naturaleza que brinda el área protegida propuesta, pero aún no se cuenta con una caracterización de los mismos. Se espera que una vez declarada el APR, en el componentes diagnostico del plan de manejo se trabaje la caracterización de los servicios ecosistemicos y sus beneficiarios.</v>
      </c>
      <c r="D142" s="254"/>
      <c r="E142" s="254"/>
      <c r="F142" s="260"/>
      <c r="G142" s="84"/>
      <c r="H142" s="84"/>
      <c r="I142" s="84"/>
      <c r="J142" s="84"/>
      <c r="K142" s="84"/>
      <c r="L142" s="84"/>
      <c r="M142" s="84"/>
      <c r="N142" s="84"/>
      <c r="O142" s="84"/>
      <c r="P142" s="84"/>
      <c r="Q142" s="84"/>
      <c r="R142" s="84"/>
      <c r="S142" s="84"/>
      <c r="T142" s="84"/>
      <c r="U142" s="84"/>
      <c r="V142" s="84"/>
      <c r="W142" s="84"/>
      <c r="X142" s="84"/>
      <c r="Y142" s="84"/>
      <c r="Z142" s="84"/>
    </row>
    <row r="143" spans="1:26" ht="12.75" customHeight="1" x14ac:dyDescent="0.35">
      <c r="A143" s="84"/>
      <c r="B143" s="93" t="s">
        <v>146</v>
      </c>
      <c r="C143" s="143">
        <f>+IF('[3]Homologación METT - GEF 7'!L122="","",'[3]Homologación METT - GEF 7'!L122)</f>
        <v>0</v>
      </c>
      <c r="D143" s="144"/>
      <c r="E143" s="144"/>
      <c r="F143" s="145" t="s">
        <v>147</v>
      </c>
      <c r="G143" s="84"/>
      <c r="H143" s="84"/>
      <c r="I143" s="84"/>
      <c r="J143" s="84"/>
      <c r="K143" s="84"/>
      <c r="L143" s="84"/>
      <c r="M143" s="84"/>
      <c r="N143" s="84"/>
      <c r="O143" s="84"/>
      <c r="P143" s="84"/>
      <c r="Q143" s="84"/>
      <c r="R143" s="84"/>
      <c r="S143" s="84"/>
      <c r="T143" s="84"/>
      <c r="U143" s="84"/>
      <c r="V143" s="84"/>
      <c r="W143" s="84"/>
      <c r="X143" s="84"/>
      <c r="Y143" s="84"/>
      <c r="Z143" s="84"/>
    </row>
    <row r="144" spans="1:26" ht="96" customHeight="1" x14ac:dyDescent="0.35">
      <c r="A144" s="84"/>
      <c r="B144" s="93" t="s">
        <v>87</v>
      </c>
      <c r="C144" s="271" t="str">
        <f>+'[3]Resumen '!E25</f>
        <v>No se tiene plan de manejo, por lo que no se puede evaluar este ítem.</v>
      </c>
      <c r="D144" s="254"/>
      <c r="E144" s="254"/>
      <c r="F144" s="260"/>
      <c r="G144" s="84"/>
      <c r="H144" s="84"/>
      <c r="I144" s="84"/>
      <c r="J144" s="84"/>
      <c r="K144" s="84"/>
      <c r="L144" s="84"/>
      <c r="M144" s="84"/>
      <c r="N144" s="84"/>
      <c r="O144" s="84"/>
      <c r="P144" s="84"/>
      <c r="Q144" s="84"/>
      <c r="R144" s="84"/>
      <c r="S144" s="84"/>
      <c r="T144" s="84"/>
      <c r="U144" s="84"/>
      <c r="V144" s="84"/>
      <c r="W144" s="84"/>
      <c r="X144" s="84"/>
      <c r="Y144" s="84"/>
      <c r="Z144" s="84"/>
    </row>
    <row r="145" spans="1:26" ht="12.75" customHeight="1" x14ac:dyDescent="0.35">
      <c r="A145" s="84"/>
      <c r="B145" s="93" t="s">
        <v>148</v>
      </c>
      <c r="C145" s="143" t="str">
        <f>+IF('[3]Homologación METT - GEF 7'!L126="","",'[3]Homologación METT - GEF 7'!L126)</f>
        <v/>
      </c>
      <c r="D145" s="144"/>
      <c r="E145" s="144"/>
      <c r="F145" s="145" t="s">
        <v>149</v>
      </c>
      <c r="G145" s="84"/>
      <c r="H145" s="84"/>
      <c r="I145" s="84"/>
      <c r="J145" s="84"/>
      <c r="K145" s="84"/>
      <c r="L145" s="84"/>
      <c r="M145" s="84"/>
      <c r="N145" s="84"/>
      <c r="O145" s="84"/>
      <c r="P145" s="84"/>
      <c r="Q145" s="84"/>
      <c r="R145" s="84"/>
      <c r="S145" s="84"/>
      <c r="T145" s="84"/>
      <c r="U145" s="84"/>
      <c r="V145" s="84"/>
      <c r="W145" s="84"/>
      <c r="X145" s="84"/>
      <c r="Y145" s="84"/>
      <c r="Z145" s="84"/>
    </row>
    <row r="146" spans="1:26" ht="96" customHeight="1" x14ac:dyDescent="0.35">
      <c r="A146" s="84"/>
      <c r="B146" s="93" t="s">
        <v>87</v>
      </c>
      <c r="C146" s="271" t="str">
        <f>+IF(C145="","",'[3]Resumen '!E36)</f>
        <v/>
      </c>
      <c r="D146" s="254"/>
      <c r="E146" s="254"/>
      <c r="F146" s="260"/>
      <c r="G146" s="84"/>
      <c r="H146" s="84"/>
      <c r="I146" s="84"/>
      <c r="J146" s="84"/>
      <c r="K146" s="84"/>
      <c r="L146" s="84"/>
      <c r="M146" s="84"/>
      <c r="N146" s="84"/>
      <c r="O146" s="84"/>
      <c r="P146" s="84"/>
      <c r="Q146" s="84"/>
      <c r="R146" s="84"/>
      <c r="S146" s="84"/>
      <c r="T146" s="84"/>
      <c r="U146" s="84"/>
      <c r="V146" s="84"/>
      <c r="W146" s="84"/>
      <c r="X146" s="84"/>
      <c r="Y146" s="84"/>
      <c r="Z146" s="84"/>
    </row>
    <row r="147" spans="1:26" ht="12.75" customHeight="1" x14ac:dyDescent="0.35">
      <c r="A147" s="84"/>
      <c r="B147" s="93" t="s">
        <v>150</v>
      </c>
      <c r="C147" s="148" t="str">
        <f>+IF('[3]Homologación METT - GEF 7'!L130="","",'[3]Homologación METT - GEF 7'!L130)</f>
        <v/>
      </c>
      <c r="D147" s="144"/>
      <c r="E147" s="144"/>
      <c r="F147" s="145" t="s">
        <v>151</v>
      </c>
      <c r="G147" s="84"/>
      <c r="H147" s="84"/>
      <c r="I147" s="84"/>
      <c r="J147" s="84"/>
      <c r="K147" s="84"/>
      <c r="L147" s="84"/>
      <c r="M147" s="84"/>
      <c r="N147" s="84"/>
      <c r="O147" s="84"/>
      <c r="P147" s="84"/>
      <c r="Q147" s="84"/>
      <c r="R147" s="84"/>
      <c r="S147" s="84"/>
      <c r="T147" s="84"/>
      <c r="U147" s="84"/>
      <c r="V147" s="84"/>
      <c r="W147" s="84"/>
      <c r="X147" s="84"/>
      <c r="Y147" s="84"/>
      <c r="Z147" s="84"/>
    </row>
    <row r="148" spans="1:26" ht="96" customHeight="1" x14ac:dyDescent="0.35">
      <c r="A148" s="84"/>
      <c r="B148" s="93" t="s">
        <v>87</v>
      </c>
      <c r="C148" s="277" t="str">
        <f>+'[3]Homologación METT - GEF 6'!G130</f>
        <v>Este aspecto no es considerado relevante en el manejo del AP.</v>
      </c>
      <c r="D148" s="254"/>
      <c r="E148" s="254"/>
      <c r="F148" s="260"/>
      <c r="G148" s="84"/>
      <c r="H148" s="84"/>
      <c r="I148" s="84"/>
      <c r="J148" s="84"/>
      <c r="K148" s="84"/>
      <c r="L148" s="84"/>
      <c r="M148" s="84"/>
      <c r="N148" s="84"/>
      <c r="O148" s="84"/>
      <c r="P148" s="84"/>
      <c r="Q148" s="84"/>
      <c r="R148" s="84"/>
      <c r="S148" s="84"/>
      <c r="T148" s="84"/>
      <c r="U148" s="84"/>
      <c r="V148" s="84"/>
      <c r="W148" s="84"/>
      <c r="X148" s="84"/>
      <c r="Y148" s="84"/>
      <c r="Z148" s="84"/>
    </row>
    <row r="149" spans="1:26" ht="12.75" customHeight="1" x14ac:dyDescent="0.35">
      <c r="A149" s="84"/>
      <c r="B149" s="93" t="s">
        <v>152</v>
      </c>
      <c r="C149" s="148" t="str">
        <f>+IF('[3]Homologación METT - GEF 7'!L132="","",'[3]Homologación METT - GEF 7'!L132)</f>
        <v/>
      </c>
      <c r="D149" s="144"/>
      <c r="E149" s="144"/>
      <c r="F149" s="145" t="s">
        <v>153</v>
      </c>
      <c r="G149" s="84"/>
      <c r="H149" s="84"/>
      <c r="I149" s="84"/>
      <c r="J149" s="84"/>
      <c r="K149" s="84"/>
      <c r="L149" s="84"/>
      <c r="M149" s="84"/>
      <c r="N149" s="84"/>
      <c r="O149" s="84"/>
      <c r="P149" s="84"/>
      <c r="Q149" s="84"/>
      <c r="R149" s="84"/>
      <c r="S149" s="84"/>
      <c r="T149" s="84"/>
      <c r="U149" s="84"/>
      <c r="V149" s="84"/>
      <c r="W149" s="84"/>
      <c r="X149" s="84"/>
      <c r="Y149" s="84"/>
      <c r="Z149" s="84"/>
    </row>
    <row r="150" spans="1:26" ht="96" customHeight="1" x14ac:dyDescent="0.35">
      <c r="A150" s="84"/>
      <c r="B150" s="93" t="s">
        <v>87</v>
      </c>
      <c r="C150" s="277" t="str">
        <f>+'[3]Homologación METT - GEF 6'!G134</f>
        <v>Este aspecto no es considerado relevante en el manejo del AP.</v>
      </c>
      <c r="D150" s="254"/>
      <c r="E150" s="254"/>
      <c r="F150" s="260"/>
      <c r="G150" s="84"/>
      <c r="H150" s="84"/>
      <c r="I150" s="84"/>
      <c r="J150" s="84"/>
      <c r="K150" s="84"/>
      <c r="L150" s="84"/>
      <c r="M150" s="84"/>
      <c r="N150" s="84"/>
      <c r="O150" s="84"/>
      <c r="P150" s="84"/>
      <c r="Q150" s="84"/>
      <c r="R150" s="84"/>
      <c r="S150" s="84"/>
      <c r="T150" s="84"/>
      <c r="U150" s="84"/>
      <c r="V150" s="84"/>
      <c r="W150" s="84"/>
      <c r="X150" s="84"/>
      <c r="Y150" s="84"/>
      <c r="Z150" s="84"/>
    </row>
    <row r="151" spans="1:26" ht="12.75" customHeight="1" x14ac:dyDescent="0.35">
      <c r="A151" s="84"/>
      <c r="B151" s="93" t="s">
        <v>154</v>
      </c>
      <c r="C151" s="143">
        <f>+IF('[3]Homologación METT - GEF 7'!L138="","",'[3]Homologación METT - GEF 7'!L138)</f>
        <v>2</v>
      </c>
      <c r="D151" s="144"/>
      <c r="E151" s="144"/>
      <c r="F151" s="102" t="s">
        <v>155</v>
      </c>
      <c r="G151" s="147"/>
      <c r="H151" s="84"/>
      <c r="I151" s="84"/>
      <c r="J151" s="84"/>
      <c r="K151" s="84"/>
      <c r="L151" s="84"/>
      <c r="M151" s="84"/>
      <c r="N151" s="84"/>
      <c r="O151" s="84"/>
      <c r="P151" s="84"/>
      <c r="Q151" s="84"/>
      <c r="R151" s="84"/>
      <c r="S151" s="84"/>
      <c r="T151" s="84"/>
      <c r="U151" s="84"/>
      <c r="V151" s="84"/>
      <c r="W151" s="84"/>
      <c r="X151" s="84"/>
      <c r="Y151" s="84"/>
      <c r="Z151" s="84"/>
    </row>
    <row r="152" spans="1:26" ht="12.75" customHeight="1" x14ac:dyDescent="0.35">
      <c r="A152" s="84"/>
      <c r="B152" s="93" t="s">
        <v>87</v>
      </c>
      <c r="C152" s="276" t="s">
        <v>192</v>
      </c>
      <c r="D152" s="254"/>
      <c r="E152" s="254"/>
      <c r="F152" s="260"/>
      <c r="G152" s="147"/>
      <c r="H152" s="84"/>
      <c r="I152" s="84"/>
      <c r="J152" s="84"/>
      <c r="K152" s="84"/>
      <c r="L152" s="84"/>
      <c r="M152" s="84"/>
      <c r="N152" s="84"/>
      <c r="O152" s="84"/>
      <c r="P152" s="84"/>
      <c r="Q152" s="84"/>
      <c r="R152" s="84"/>
      <c r="S152" s="84"/>
      <c r="T152" s="84"/>
      <c r="U152" s="84"/>
      <c r="V152" s="84"/>
      <c r="W152" s="84"/>
      <c r="X152" s="84"/>
      <c r="Y152" s="84"/>
      <c r="Z152" s="84"/>
    </row>
    <row r="153" spans="1:26" ht="12.75" customHeight="1" thickBot="1" x14ac:dyDescent="0.4">
      <c r="A153" s="84"/>
      <c r="B153" s="149" t="s">
        <v>193</v>
      </c>
      <c r="C153" s="150" t="e">
        <f t="shared" ref="C153:E153" si="0">SUM(C75:C152)</f>
        <v>#VALUE!</v>
      </c>
      <c r="D153" s="151">
        <f t="shared" si="0"/>
        <v>0</v>
      </c>
      <c r="E153" s="151">
        <f t="shared" si="0"/>
        <v>0</v>
      </c>
      <c r="F153" s="152" t="s">
        <v>158</v>
      </c>
      <c r="G153" s="147"/>
      <c r="H153" s="84"/>
      <c r="I153" s="84"/>
      <c r="J153" s="84"/>
      <c r="K153" s="84"/>
      <c r="L153" s="84"/>
      <c r="M153" s="84"/>
      <c r="N153" s="84"/>
      <c r="O153" s="84"/>
      <c r="P153" s="84"/>
      <c r="Q153" s="84"/>
      <c r="R153" s="84"/>
      <c r="S153" s="84"/>
      <c r="T153" s="84"/>
      <c r="U153" s="84"/>
      <c r="V153" s="84"/>
      <c r="W153" s="84"/>
      <c r="X153" s="84"/>
      <c r="Y153" s="84"/>
      <c r="Z153" s="84"/>
    </row>
    <row r="154" spans="1:26" ht="12.75" customHeight="1" x14ac:dyDescent="0.35">
      <c r="A154" s="84"/>
      <c r="B154" s="153"/>
      <c r="C154" s="154"/>
      <c r="D154" s="154"/>
      <c r="E154" s="155"/>
      <c r="F154" s="90"/>
      <c r="G154" s="156"/>
      <c r="H154" s="84"/>
      <c r="I154" s="84"/>
      <c r="J154" s="84"/>
      <c r="K154" s="84"/>
      <c r="L154" s="84"/>
      <c r="M154" s="84"/>
      <c r="N154" s="84"/>
      <c r="O154" s="84"/>
      <c r="P154" s="84"/>
      <c r="Q154" s="84"/>
      <c r="R154" s="84"/>
      <c r="S154" s="84"/>
      <c r="T154" s="84"/>
      <c r="U154" s="84"/>
      <c r="V154" s="84"/>
      <c r="W154" s="84"/>
      <c r="X154" s="84"/>
      <c r="Y154" s="84"/>
      <c r="Z154" s="84"/>
    </row>
    <row r="155" spans="1:26" ht="12.75" customHeight="1" x14ac:dyDescent="0.35">
      <c r="A155" s="84"/>
      <c r="B155" s="153"/>
      <c r="C155" s="154"/>
      <c r="D155" s="154"/>
      <c r="E155" s="155"/>
      <c r="F155" s="90"/>
      <c r="G155" s="156"/>
      <c r="H155" s="84"/>
      <c r="I155" s="84"/>
      <c r="J155" s="84"/>
      <c r="K155" s="84"/>
      <c r="L155" s="84"/>
      <c r="M155" s="84"/>
      <c r="N155" s="84"/>
      <c r="O155" s="84"/>
      <c r="P155" s="84"/>
      <c r="Q155" s="84"/>
      <c r="R155" s="84"/>
      <c r="S155" s="84"/>
      <c r="T155" s="84"/>
      <c r="U155" s="84"/>
      <c r="V155" s="84"/>
      <c r="W155" s="84"/>
      <c r="X155" s="84"/>
      <c r="Y155" s="84"/>
      <c r="Z155" s="84"/>
    </row>
    <row r="156" spans="1:26" ht="12.75" customHeight="1" thickBot="1" x14ac:dyDescent="0.4">
      <c r="A156" s="84"/>
      <c r="B156" s="153"/>
      <c r="C156" s="154"/>
      <c r="D156" s="154"/>
      <c r="E156" s="155"/>
      <c r="F156" s="90"/>
      <c r="G156" s="156"/>
      <c r="H156" s="84"/>
      <c r="I156" s="84"/>
      <c r="J156" s="84"/>
      <c r="K156" s="84"/>
      <c r="L156" s="84"/>
      <c r="M156" s="84"/>
      <c r="N156" s="84"/>
      <c r="O156" s="84"/>
      <c r="P156" s="84"/>
      <c r="Q156" s="84"/>
      <c r="R156" s="84"/>
      <c r="S156" s="84"/>
      <c r="T156" s="84"/>
      <c r="U156" s="84"/>
      <c r="V156" s="84"/>
      <c r="W156" s="84"/>
      <c r="X156" s="84"/>
      <c r="Y156" s="84"/>
      <c r="Z156" s="84"/>
    </row>
    <row r="157" spans="1:26" ht="30" customHeight="1" x14ac:dyDescent="0.35">
      <c r="A157" s="84"/>
      <c r="B157" s="278" t="s">
        <v>159</v>
      </c>
      <c r="C157" s="237"/>
      <c r="D157" s="237"/>
      <c r="E157" s="237"/>
      <c r="F157" s="238"/>
      <c r="G157" s="110"/>
      <c r="H157" s="157"/>
      <c r="I157" s="158"/>
      <c r="J157" s="84"/>
      <c r="K157" s="84"/>
      <c r="L157" s="84"/>
      <c r="M157" s="84"/>
      <c r="N157" s="84"/>
      <c r="O157" s="84"/>
      <c r="P157" s="84"/>
      <c r="Q157" s="84"/>
      <c r="R157" s="84"/>
      <c r="S157" s="84"/>
      <c r="T157" s="84"/>
      <c r="U157" s="84"/>
      <c r="V157" s="84"/>
      <c r="W157" s="84"/>
      <c r="X157" s="84"/>
      <c r="Y157" s="84"/>
      <c r="Z157" s="84"/>
    </row>
    <row r="158" spans="1:26" ht="56.25" customHeight="1" x14ac:dyDescent="0.35">
      <c r="A158" s="84"/>
      <c r="B158" s="259" t="s">
        <v>160</v>
      </c>
      <c r="C158" s="254"/>
      <c r="D158" s="254"/>
      <c r="E158" s="254"/>
      <c r="F158" s="260"/>
      <c r="G158" s="110"/>
      <c r="H158" s="157"/>
      <c r="I158" s="158"/>
      <c r="J158" s="84"/>
      <c r="K158" s="84"/>
      <c r="L158" s="84"/>
      <c r="M158" s="84"/>
      <c r="N158" s="84"/>
      <c r="O158" s="84"/>
      <c r="P158" s="84"/>
      <c r="Q158" s="84"/>
      <c r="R158" s="84"/>
      <c r="S158" s="84"/>
      <c r="T158" s="84"/>
      <c r="U158" s="84"/>
      <c r="V158" s="84"/>
      <c r="W158" s="84"/>
      <c r="X158" s="84"/>
      <c r="Y158" s="84"/>
      <c r="Z158" s="84"/>
    </row>
    <row r="159" spans="1:26" ht="24.75" customHeight="1" x14ac:dyDescent="0.35">
      <c r="A159" s="84"/>
      <c r="B159" s="159" t="s">
        <v>49</v>
      </c>
      <c r="C159" s="279" t="s">
        <v>161</v>
      </c>
      <c r="D159" s="255"/>
      <c r="E159" s="279" t="s">
        <v>162</v>
      </c>
      <c r="F159" s="260"/>
      <c r="G159" s="84"/>
      <c r="H159" s="84"/>
      <c r="I159" s="84"/>
      <c r="J159" s="84"/>
      <c r="K159" s="84"/>
      <c r="L159" s="84"/>
      <c r="M159" s="84"/>
      <c r="N159" s="84"/>
      <c r="O159" s="84"/>
      <c r="P159" s="84"/>
      <c r="Q159" s="84"/>
      <c r="R159" s="84"/>
      <c r="S159" s="84"/>
      <c r="T159" s="84"/>
      <c r="U159" s="84"/>
      <c r="V159" s="84"/>
      <c r="W159" s="84"/>
      <c r="X159" s="84"/>
      <c r="Y159" s="84"/>
      <c r="Z159" s="84"/>
    </row>
    <row r="160" spans="1:26" ht="78.75" customHeight="1" x14ac:dyDescent="0.35">
      <c r="A160" s="84"/>
      <c r="B160" s="113" t="s">
        <v>194</v>
      </c>
      <c r="C160" s="280" t="s">
        <v>195</v>
      </c>
      <c r="D160" s="255"/>
      <c r="E160" s="280" t="s">
        <v>196</v>
      </c>
      <c r="F160" s="260"/>
      <c r="G160" s="84"/>
      <c r="H160" s="84"/>
      <c r="I160" s="84"/>
      <c r="J160" s="84"/>
      <c r="K160" s="84"/>
      <c r="L160" s="84"/>
      <c r="M160" s="84"/>
      <c r="N160" s="84"/>
      <c r="O160" s="84"/>
      <c r="P160" s="84"/>
      <c r="Q160" s="84"/>
      <c r="R160" s="84"/>
      <c r="S160" s="84"/>
      <c r="T160" s="84"/>
      <c r="U160" s="84"/>
      <c r="V160" s="84"/>
      <c r="W160" s="84"/>
      <c r="X160" s="84"/>
      <c r="Y160" s="84"/>
      <c r="Z160" s="84"/>
    </row>
    <row r="161" spans="1:26" ht="97.5" customHeight="1" x14ac:dyDescent="0.35">
      <c r="A161" s="84"/>
      <c r="B161" s="160" t="str">
        <f t="shared" ref="B161:B165" si="1">B40</f>
        <v>Indicator 1</v>
      </c>
      <c r="C161" s="277"/>
      <c r="D161" s="255"/>
      <c r="E161" s="277"/>
      <c r="F161" s="260"/>
      <c r="G161" s="84"/>
      <c r="H161" s="84"/>
      <c r="I161" s="84"/>
      <c r="J161" s="84"/>
      <c r="K161" s="84"/>
      <c r="L161" s="84"/>
      <c r="M161" s="84"/>
      <c r="N161" s="84"/>
      <c r="O161" s="84"/>
      <c r="P161" s="84"/>
      <c r="Q161" s="84"/>
      <c r="R161" s="84"/>
      <c r="S161" s="84"/>
      <c r="T161" s="84"/>
      <c r="U161" s="84"/>
      <c r="V161" s="84"/>
      <c r="W161" s="84"/>
      <c r="X161" s="84"/>
      <c r="Y161" s="84"/>
      <c r="Z161" s="84"/>
    </row>
    <row r="162" spans="1:26" ht="97.5" customHeight="1" x14ac:dyDescent="0.35">
      <c r="A162" s="84"/>
      <c r="B162" s="160" t="str">
        <f t="shared" si="1"/>
        <v>Indicator 2</v>
      </c>
      <c r="C162" s="277"/>
      <c r="D162" s="255"/>
      <c r="E162" s="277"/>
      <c r="F162" s="260"/>
      <c r="G162" s="84"/>
      <c r="H162" s="84"/>
      <c r="I162" s="84"/>
      <c r="J162" s="84"/>
      <c r="K162" s="84"/>
      <c r="L162" s="84"/>
      <c r="M162" s="84"/>
      <c r="N162" s="84"/>
      <c r="O162" s="84"/>
      <c r="P162" s="84"/>
      <c r="Q162" s="84"/>
      <c r="R162" s="84"/>
      <c r="S162" s="84"/>
      <c r="T162" s="84"/>
      <c r="U162" s="84"/>
      <c r="V162" s="84"/>
      <c r="W162" s="84"/>
      <c r="X162" s="84"/>
      <c r="Y162" s="84"/>
      <c r="Z162" s="84"/>
    </row>
    <row r="163" spans="1:26" ht="97.5" customHeight="1" x14ac:dyDescent="0.35">
      <c r="A163" s="84"/>
      <c r="B163" s="160" t="str">
        <f t="shared" si="1"/>
        <v>Indicator 3</v>
      </c>
      <c r="C163" s="277"/>
      <c r="D163" s="255"/>
      <c r="E163" s="277"/>
      <c r="F163" s="260"/>
      <c r="G163" s="84"/>
      <c r="H163" s="84"/>
      <c r="I163" s="84"/>
      <c r="J163" s="84"/>
      <c r="K163" s="84"/>
      <c r="L163" s="84"/>
      <c r="M163" s="84"/>
      <c r="N163" s="84"/>
      <c r="O163" s="84"/>
      <c r="P163" s="84"/>
      <c r="Q163" s="84"/>
      <c r="R163" s="84"/>
      <c r="S163" s="84"/>
      <c r="T163" s="84"/>
      <c r="U163" s="84"/>
      <c r="V163" s="84"/>
      <c r="W163" s="84"/>
      <c r="X163" s="84"/>
      <c r="Y163" s="84"/>
      <c r="Z163" s="84"/>
    </row>
    <row r="164" spans="1:26" ht="97.5" customHeight="1" x14ac:dyDescent="0.35">
      <c r="A164" s="84"/>
      <c r="B164" s="160" t="str">
        <f t="shared" si="1"/>
        <v>Indicator 4</v>
      </c>
      <c r="C164" s="277"/>
      <c r="D164" s="255"/>
      <c r="E164" s="277"/>
      <c r="F164" s="260"/>
      <c r="G164" s="84"/>
      <c r="H164" s="84"/>
      <c r="I164" s="84"/>
      <c r="J164" s="84"/>
      <c r="K164" s="84"/>
      <c r="L164" s="84"/>
      <c r="M164" s="84"/>
      <c r="N164" s="84"/>
      <c r="O164" s="84"/>
      <c r="P164" s="84"/>
      <c r="Q164" s="84"/>
      <c r="R164" s="84"/>
      <c r="S164" s="84"/>
      <c r="T164" s="84"/>
      <c r="U164" s="84"/>
      <c r="V164" s="84"/>
      <c r="W164" s="84"/>
      <c r="X164" s="84"/>
      <c r="Y164" s="84"/>
      <c r="Z164" s="84"/>
    </row>
    <row r="165" spans="1:26" ht="97.5" customHeight="1" thickBot="1" x14ac:dyDescent="0.4">
      <c r="A165" s="84"/>
      <c r="B165" s="161" t="str">
        <f t="shared" si="1"/>
        <v>Indicator 5</v>
      </c>
      <c r="C165" s="281"/>
      <c r="D165" s="274"/>
      <c r="E165" s="281"/>
      <c r="F165" s="282"/>
      <c r="G165" s="84"/>
      <c r="H165" s="84"/>
      <c r="I165" s="84"/>
      <c r="J165" s="84"/>
      <c r="K165" s="84"/>
      <c r="L165" s="84"/>
      <c r="M165" s="84"/>
      <c r="N165" s="84"/>
      <c r="O165" s="84"/>
      <c r="P165" s="84"/>
      <c r="Q165" s="84"/>
      <c r="R165" s="84"/>
      <c r="S165" s="84"/>
      <c r="T165" s="84"/>
      <c r="U165" s="84"/>
      <c r="V165" s="84"/>
      <c r="W165" s="84"/>
      <c r="X165" s="84"/>
      <c r="Y165" s="84"/>
      <c r="Z165" s="84"/>
    </row>
    <row r="166" spans="1:26" ht="12.75" customHeight="1" x14ac:dyDescent="0.35">
      <c r="A166" s="84"/>
      <c r="B166" s="153"/>
      <c r="C166" s="91"/>
      <c r="D166" s="91"/>
      <c r="E166" s="91"/>
      <c r="F166" s="162"/>
      <c r="G166" s="84"/>
      <c r="H166" s="84"/>
      <c r="I166" s="84"/>
      <c r="J166" s="84"/>
      <c r="K166" s="84"/>
      <c r="L166" s="84"/>
      <c r="M166" s="84"/>
      <c r="N166" s="84"/>
      <c r="O166" s="84"/>
      <c r="P166" s="84"/>
      <c r="Q166" s="84"/>
      <c r="R166" s="84"/>
      <c r="S166" s="84"/>
      <c r="T166" s="84"/>
      <c r="U166" s="84"/>
      <c r="V166" s="84"/>
      <c r="W166" s="84"/>
      <c r="X166" s="84"/>
      <c r="Y166" s="84"/>
      <c r="Z166" s="84"/>
    </row>
    <row r="167" spans="1:26" ht="12.75" customHeight="1" x14ac:dyDescent="0.35">
      <c r="A167" s="84"/>
      <c r="B167" s="153"/>
      <c r="C167" s="91"/>
      <c r="D167" s="91"/>
      <c r="E167" s="91"/>
      <c r="F167" s="162"/>
      <c r="G167" s="84"/>
      <c r="H167" s="84"/>
      <c r="I167" s="84"/>
      <c r="J167" s="84"/>
      <c r="K167" s="84"/>
      <c r="L167" s="84"/>
      <c r="M167" s="84"/>
      <c r="N167" s="84"/>
      <c r="O167" s="84"/>
      <c r="P167" s="84"/>
      <c r="Q167" s="84"/>
      <c r="R167" s="84"/>
      <c r="S167" s="84"/>
      <c r="T167" s="84"/>
      <c r="U167" s="84"/>
      <c r="V167" s="84"/>
      <c r="W167" s="84"/>
      <c r="X167" s="84"/>
      <c r="Y167" s="84"/>
      <c r="Z167" s="84"/>
    </row>
    <row r="168" spans="1:26" ht="12.75" customHeight="1" x14ac:dyDescent="0.35">
      <c r="A168" s="84"/>
      <c r="B168" s="153"/>
      <c r="C168" s="91"/>
      <c r="D168" s="91"/>
      <c r="E168" s="91"/>
      <c r="F168" s="162"/>
      <c r="G168" s="84"/>
      <c r="H168" s="84"/>
      <c r="I168" s="84"/>
      <c r="J168" s="84"/>
      <c r="K168" s="84"/>
      <c r="L168" s="84"/>
      <c r="M168" s="84"/>
      <c r="N168" s="84"/>
      <c r="O168" s="84"/>
      <c r="P168" s="84"/>
      <c r="Q168" s="84"/>
      <c r="R168" s="84"/>
      <c r="S168" s="84"/>
      <c r="T168" s="84"/>
      <c r="U168" s="84"/>
      <c r="V168" s="84"/>
      <c r="W168" s="84"/>
      <c r="X168" s="84"/>
      <c r="Y168" s="84"/>
      <c r="Z168" s="84"/>
    </row>
    <row r="169" spans="1:26" ht="12.75" customHeight="1" x14ac:dyDescent="0.35">
      <c r="A169" s="84"/>
      <c r="B169" s="153"/>
      <c r="C169" s="91"/>
      <c r="D169" s="91"/>
      <c r="E169" s="91"/>
      <c r="F169" s="162"/>
      <c r="G169" s="84"/>
      <c r="H169" s="84"/>
      <c r="I169" s="84"/>
      <c r="J169" s="84"/>
      <c r="K169" s="84"/>
      <c r="L169" s="84"/>
      <c r="M169" s="84"/>
      <c r="N169" s="84"/>
      <c r="O169" s="84"/>
      <c r="P169" s="84"/>
      <c r="Q169" s="84"/>
      <c r="R169" s="84"/>
      <c r="S169" s="84"/>
      <c r="T169" s="84"/>
      <c r="U169" s="84"/>
      <c r="V169" s="84"/>
      <c r="W169" s="84"/>
      <c r="X169" s="84"/>
      <c r="Y169" s="84"/>
      <c r="Z169" s="84"/>
    </row>
    <row r="170" spans="1:26" ht="12.75" customHeight="1" x14ac:dyDescent="0.35">
      <c r="A170" s="84"/>
      <c r="B170" s="153"/>
      <c r="C170" s="91"/>
      <c r="D170" s="91"/>
      <c r="E170" s="91"/>
      <c r="F170" s="162"/>
      <c r="G170" s="84"/>
      <c r="H170" s="84"/>
      <c r="I170" s="84"/>
      <c r="J170" s="84"/>
      <c r="K170" s="84"/>
      <c r="L170" s="84"/>
      <c r="M170" s="84"/>
      <c r="N170" s="84"/>
      <c r="O170" s="84"/>
      <c r="P170" s="84"/>
      <c r="Q170" s="84"/>
      <c r="R170" s="84"/>
      <c r="S170" s="84"/>
      <c r="T170" s="84"/>
      <c r="U170" s="84"/>
      <c r="V170" s="84"/>
      <c r="W170" s="84"/>
      <c r="X170" s="84"/>
      <c r="Y170" s="84"/>
      <c r="Z170" s="84"/>
    </row>
    <row r="171" spans="1:26" ht="12.75" customHeight="1" x14ac:dyDescent="0.35">
      <c r="A171" s="84"/>
      <c r="B171" s="153"/>
      <c r="C171" s="91"/>
      <c r="D171" s="91"/>
      <c r="E171" s="91"/>
      <c r="F171" s="162"/>
      <c r="G171" s="84"/>
      <c r="H171" s="84"/>
      <c r="I171" s="84"/>
      <c r="J171" s="84"/>
      <c r="K171" s="84"/>
      <c r="L171" s="84"/>
      <c r="M171" s="84"/>
      <c r="N171" s="84"/>
      <c r="O171" s="84"/>
      <c r="P171" s="84"/>
      <c r="Q171" s="84"/>
      <c r="R171" s="84"/>
      <c r="S171" s="84"/>
      <c r="T171" s="84"/>
      <c r="U171" s="84"/>
      <c r="V171" s="84"/>
      <c r="W171" s="84"/>
      <c r="X171" s="84"/>
      <c r="Y171" s="84"/>
      <c r="Z171" s="84"/>
    </row>
    <row r="172" spans="1:26" ht="12.75" customHeight="1" x14ac:dyDescent="0.35">
      <c r="A172" s="84"/>
      <c r="B172" s="153"/>
      <c r="C172" s="91"/>
      <c r="D172" s="91"/>
      <c r="E172" s="91"/>
      <c r="F172" s="162"/>
      <c r="G172" s="84"/>
      <c r="H172" s="84"/>
      <c r="I172" s="84"/>
      <c r="J172" s="84"/>
      <c r="K172" s="84"/>
      <c r="L172" s="84"/>
      <c r="M172" s="84"/>
      <c r="N172" s="84"/>
      <c r="O172" s="84"/>
      <c r="P172" s="84"/>
      <c r="Q172" s="84"/>
      <c r="R172" s="84"/>
      <c r="S172" s="84"/>
      <c r="T172" s="84"/>
      <c r="U172" s="84"/>
      <c r="V172" s="84"/>
      <c r="W172" s="84"/>
      <c r="X172" s="84"/>
      <c r="Y172" s="84"/>
      <c r="Z172" s="84"/>
    </row>
    <row r="173" spans="1:26" ht="12.75" customHeight="1" x14ac:dyDescent="0.35">
      <c r="A173" s="84"/>
      <c r="B173" s="153"/>
      <c r="C173" s="91"/>
      <c r="D173" s="91"/>
      <c r="E173" s="91"/>
      <c r="F173" s="162"/>
      <c r="G173" s="84"/>
      <c r="H173" s="84"/>
      <c r="I173" s="84"/>
      <c r="J173" s="84"/>
      <c r="K173" s="84"/>
      <c r="L173" s="84"/>
      <c r="M173" s="84"/>
      <c r="N173" s="84"/>
      <c r="O173" s="84"/>
      <c r="P173" s="84"/>
      <c r="Q173" s="84"/>
      <c r="R173" s="84"/>
      <c r="S173" s="84"/>
      <c r="T173" s="84"/>
      <c r="U173" s="84"/>
      <c r="V173" s="84"/>
      <c r="W173" s="84"/>
      <c r="X173" s="84"/>
      <c r="Y173" s="84"/>
      <c r="Z173" s="84"/>
    </row>
    <row r="174" spans="1:26" ht="12.75" customHeight="1" x14ac:dyDescent="0.35">
      <c r="A174" s="84"/>
      <c r="B174" s="153"/>
      <c r="C174" s="91"/>
      <c r="D174" s="91"/>
      <c r="E174" s="91"/>
      <c r="F174" s="162"/>
      <c r="G174" s="84"/>
      <c r="H174" s="84"/>
      <c r="I174" s="84"/>
      <c r="J174" s="84"/>
      <c r="K174" s="84"/>
      <c r="L174" s="84"/>
      <c r="M174" s="84"/>
      <c r="N174" s="84"/>
      <c r="O174" s="84"/>
      <c r="P174" s="84"/>
      <c r="Q174" s="84"/>
      <c r="R174" s="84"/>
      <c r="S174" s="84"/>
      <c r="T174" s="84"/>
      <c r="U174" s="84"/>
      <c r="V174" s="84"/>
      <c r="W174" s="84"/>
      <c r="X174" s="84"/>
      <c r="Y174" s="84"/>
      <c r="Z174" s="84"/>
    </row>
    <row r="175" spans="1:26" ht="12.75" customHeight="1" x14ac:dyDescent="0.35">
      <c r="A175" s="84"/>
      <c r="B175" s="153"/>
      <c r="C175" s="91"/>
      <c r="D175" s="91"/>
      <c r="E175" s="91"/>
      <c r="F175" s="162"/>
      <c r="G175" s="84"/>
      <c r="H175" s="84"/>
      <c r="I175" s="84"/>
      <c r="J175" s="84"/>
      <c r="K175" s="84"/>
      <c r="L175" s="84"/>
      <c r="M175" s="84"/>
      <c r="N175" s="84"/>
      <c r="O175" s="84"/>
      <c r="P175" s="84"/>
      <c r="Q175" s="84"/>
      <c r="R175" s="84"/>
      <c r="S175" s="84"/>
      <c r="T175" s="84"/>
      <c r="U175" s="84"/>
      <c r="V175" s="84"/>
      <c r="W175" s="84"/>
      <c r="X175" s="84"/>
      <c r="Y175" s="84"/>
      <c r="Z175" s="84"/>
    </row>
    <row r="176" spans="1:26" ht="12.75" customHeight="1" x14ac:dyDescent="0.35">
      <c r="A176" s="84"/>
      <c r="B176" s="153"/>
      <c r="C176" s="91"/>
      <c r="D176" s="91"/>
      <c r="E176" s="91"/>
      <c r="F176" s="162"/>
      <c r="G176" s="84"/>
      <c r="H176" s="84"/>
      <c r="I176" s="84"/>
      <c r="J176" s="84"/>
      <c r="K176" s="84"/>
      <c r="L176" s="84"/>
      <c r="M176" s="84"/>
      <c r="N176" s="84"/>
      <c r="O176" s="84"/>
      <c r="P176" s="84"/>
      <c r="Q176" s="84"/>
      <c r="R176" s="84"/>
      <c r="S176" s="84"/>
      <c r="T176" s="84"/>
      <c r="U176" s="84"/>
      <c r="V176" s="84"/>
      <c r="W176" s="84"/>
      <c r="X176" s="84"/>
      <c r="Y176" s="84"/>
      <c r="Z176" s="84"/>
    </row>
    <row r="177" spans="1:26" ht="12.75" customHeight="1" x14ac:dyDescent="0.35">
      <c r="A177" s="84"/>
      <c r="B177" s="153"/>
      <c r="C177" s="91"/>
      <c r="D177" s="91"/>
      <c r="E177" s="91"/>
      <c r="F177" s="162"/>
      <c r="G177" s="84"/>
      <c r="H177" s="84"/>
      <c r="I177" s="84"/>
      <c r="J177" s="84"/>
      <c r="K177" s="84"/>
      <c r="L177" s="84"/>
      <c r="M177" s="84"/>
      <c r="N177" s="84"/>
      <c r="O177" s="84"/>
      <c r="P177" s="84"/>
      <c r="Q177" s="84"/>
      <c r="R177" s="84"/>
      <c r="S177" s="84"/>
      <c r="T177" s="84"/>
      <c r="U177" s="84"/>
      <c r="V177" s="84"/>
      <c r="W177" s="84"/>
      <c r="X177" s="84"/>
      <c r="Y177" s="84"/>
      <c r="Z177" s="84"/>
    </row>
    <row r="178" spans="1:26" ht="12.75" customHeight="1" x14ac:dyDescent="0.35">
      <c r="A178" s="84"/>
      <c r="B178" s="153"/>
      <c r="C178" s="91"/>
      <c r="D178" s="91"/>
      <c r="E178" s="91"/>
      <c r="F178" s="162"/>
      <c r="G178" s="84"/>
      <c r="H178" s="84"/>
      <c r="I178" s="84"/>
      <c r="J178" s="84"/>
      <c r="K178" s="84"/>
      <c r="L178" s="84"/>
      <c r="M178" s="84"/>
      <c r="N178" s="84"/>
      <c r="O178" s="84"/>
      <c r="P178" s="84"/>
      <c r="Q178" s="84"/>
      <c r="R178" s="84"/>
      <c r="S178" s="84"/>
      <c r="T178" s="84"/>
      <c r="U178" s="84"/>
      <c r="V178" s="84"/>
      <c r="W178" s="84"/>
      <c r="X178" s="84"/>
      <c r="Y178" s="84"/>
      <c r="Z178" s="84"/>
    </row>
    <row r="179" spans="1:26" ht="12.75" customHeight="1" x14ac:dyDescent="0.35">
      <c r="A179" s="84"/>
      <c r="B179" s="153"/>
      <c r="C179" s="91"/>
      <c r="D179" s="91"/>
      <c r="E179" s="91"/>
      <c r="F179" s="162"/>
      <c r="G179" s="84"/>
      <c r="H179" s="84"/>
      <c r="I179" s="84"/>
      <c r="J179" s="84"/>
      <c r="K179" s="84"/>
      <c r="L179" s="84"/>
      <c r="M179" s="84"/>
      <c r="N179" s="84"/>
      <c r="O179" s="84"/>
      <c r="P179" s="84"/>
      <c r="Q179" s="84"/>
      <c r="R179" s="84"/>
      <c r="S179" s="84"/>
      <c r="T179" s="84"/>
      <c r="U179" s="84"/>
      <c r="V179" s="84"/>
      <c r="W179" s="84"/>
      <c r="X179" s="84"/>
      <c r="Y179" s="84"/>
      <c r="Z179" s="84"/>
    </row>
    <row r="180" spans="1:26" ht="12.75" customHeight="1" x14ac:dyDescent="0.35">
      <c r="A180" s="84"/>
      <c r="B180" s="153"/>
      <c r="C180" s="91"/>
      <c r="D180" s="91"/>
      <c r="E180" s="91"/>
      <c r="F180" s="162"/>
      <c r="G180" s="84"/>
      <c r="H180" s="84"/>
      <c r="I180" s="84"/>
      <c r="J180" s="84"/>
      <c r="K180" s="84"/>
      <c r="L180" s="84"/>
      <c r="M180" s="84"/>
      <c r="N180" s="84"/>
      <c r="O180" s="84"/>
      <c r="P180" s="84"/>
      <c r="Q180" s="84"/>
      <c r="R180" s="84"/>
      <c r="S180" s="84"/>
      <c r="T180" s="84"/>
      <c r="U180" s="84"/>
      <c r="V180" s="84"/>
      <c r="W180" s="84"/>
      <c r="X180" s="84"/>
      <c r="Y180" s="84"/>
      <c r="Z180" s="84"/>
    </row>
    <row r="181" spans="1:26" ht="12.75" customHeight="1" x14ac:dyDescent="0.35">
      <c r="A181" s="84"/>
      <c r="B181" s="153"/>
      <c r="C181" s="91"/>
      <c r="D181" s="91"/>
      <c r="E181" s="91"/>
      <c r="F181" s="162"/>
      <c r="G181" s="84"/>
      <c r="H181" s="84"/>
      <c r="I181" s="84"/>
      <c r="J181" s="84"/>
      <c r="K181" s="84"/>
      <c r="L181" s="84"/>
      <c r="M181" s="84"/>
      <c r="N181" s="84"/>
      <c r="O181" s="84"/>
      <c r="P181" s="84"/>
      <c r="Q181" s="84"/>
      <c r="R181" s="84"/>
      <c r="S181" s="84"/>
      <c r="T181" s="84"/>
      <c r="U181" s="84"/>
      <c r="V181" s="84"/>
      <c r="W181" s="84"/>
      <c r="X181" s="84"/>
      <c r="Y181" s="84"/>
      <c r="Z181" s="84"/>
    </row>
    <row r="182" spans="1:26" ht="12.75" customHeight="1" x14ac:dyDescent="0.35">
      <c r="A182" s="84"/>
      <c r="B182" s="153"/>
      <c r="C182" s="91"/>
      <c r="D182" s="91"/>
      <c r="E182" s="91"/>
      <c r="F182" s="162"/>
      <c r="G182" s="84"/>
      <c r="H182" s="84"/>
      <c r="I182" s="84"/>
      <c r="J182" s="84"/>
      <c r="K182" s="84"/>
      <c r="L182" s="84"/>
      <c r="M182" s="84"/>
      <c r="N182" s="84"/>
      <c r="O182" s="84"/>
      <c r="P182" s="84"/>
      <c r="Q182" s="84"/>
      <c r="R182" s="84"/>
      <c r="S182" s="84"/>
      <c r="T182" s="84"/>
      <c r="U182" s="84"/>
      <c r="V182" s="84"/>
      <c r="W182" s="84"/>
      <c r="X182" s="84"/>
      <c r="Y182" s="84"/>
      <c r="Z182" s="84"/>
    </row>
    <row r="183" spans="1:26" ht="12.75" customHeight="1" x14ac:dyDescent="0.35">
      <c r="A183" s="84"/>
      <c r="B183" s="153"/>
      <c r="C183" s="91"/>
      <c r="D183" s="91"/>
      <c r="E183" s="91"/>
      <c r="F183" s="162"/>
      <c r="G183" s="84"/>
      <c r="H183" s="84"/>
      <c r="I183" s="84"/>
      <c r="J183" s="84"/>
      <c r="K183" s="84"/>
      <c r="L183" s="84"/>
      <c r="M183" s="84"/>
      <c r="N183" s="84"/>
      <c r="O183" s="84"/>
      <c r="P183" s="84"/>
      <c r="Q183" s="84"/>
      <c r="R183" s="84"/>
      <c r="S183" s="84"/>
      <c r="T183" s="84"/>
      <c r="U183" s="84"/>
      <c r="V183" s="84"/>
      <c r="W183" s="84"/>
      <c r="X183" s="84"/>
      <c r="Y183" s="84"/>
      <c r="Z183" s="84"/>
    </row>
    <row r="184" spans="1:26" ht="12.75" customHeight="1" x14ac:dyDescent="0.35">
      <c r="A184" s="84"/>
      <c r="B184" s="153"/>
      <c r="C184" s="91"/>
      <c r="D184" s="91"/>
      <c r="E184" s="91"/>
      <c r="F184" s="162"/>
      <c r="G184" s="84"/>
      <c r="H184" s="84"/>
      <c r="I184" s="84"/>
      <c r="J184" s="84"/>
      <c r="K184" s="84"/>
      <c r="L184" s="84"/>
      <c r="M184" s="84"/>
      <c r="N184" s="84"/>
      <c r="O184" s="84"/>
      <c r="P184" s="84"/>
      <c r="Q184" s="84"/>
      <c r="R184" s="84"/>
      <c r="S184" s="84"/>
      <c r="T184" s="84"/>
      <c r="U184" s="84"/>
      <c r="V184" s="84"/>
      <c r="W184" s="84"/>
      <c r="X184" s="84"/>
      <c r="Y184" s="84"/>
      <c r="Z184" s="84"/>
    </row>
    <row r="185" spans="1:26" ht="12.75" customHeight="1" x14ac:dyDescent="0.35">
      <c r="A185" s="84"/>
      <c r="B185" s="153"/>
      <c r="C185" s="91"/>
      <c r="D185" s="91"/>
      <c r="E185" s="91"/>
      <c r="F185" s="162"/>
      <c r="G185" s="84"/>
      <c r="H185" s="84"/>
      <c r="I185" s="84"/>
      <c r="J185" s="84"/>
      <c r="K185" s="84"/>
      <c r="L185" s="84"/>
      <c r="M185" s="84"/>
      <c r="N185" s="84"/>
      <c r="O185" s="84"/>
      <c r="P185" s="84"/>
      <c r="Q185" s="84"/>
      <c r="R185" s="84"/>
      <c r="S185" s="84"/>
      <c r="T185" s="84"/>
      <c r="U185" s="84"/>
      <c r="V185" s="84"/>
      <c r="W185" s="84"/>
      <c r="X185" s="84"/>
      <c r="Y185" s="84"/>
      <c r="Z185" s="84"/>
    </row>
    <row r="186" spans="1:26" ht="12.75" customHeight="1" x14ac:dyDescent="0.35">
      <c r="A186" s="84"/>
      <c r="B186" s="153"/>
      <c r="C186" s="91"/>
      <c r="D186" s="91"/>
      <c r="E186" s="91"/>
      <c r="F186" s="162"/>
      <c r="G186" s="84"/>
      <c r="H186" s="84"/>
      <c r="I186" s="84"/>
      <c r="J186" s="84"/>
      <c r="K186" s="84"/>
      <c r="L186" s="84"/>
      <c r="M186" s="84"/>
      <c r="N186" s="84"/>
      <c r="O186" s="84"/>
      <c r="P186" s="84"/>
      <c r="Q186" s="84"/>
      <c r="R186" s="84"/>
      <c r="S186" s="84"/>
      <c r="T186" s="84"/>
      <c r="U186" s="84"/>
      <c r="V186" s="84"/>
      <c r="W186" s="84"/>
      <c r="X186" s="84"/>
      <c r="Y186" s="84"/>
      <c r="Z186" s="84"/>
    </row>
    <row r="187" spans="1:26" ht="12.75" customHeight="1" x14ac:dyDescent="0.35">
      <c r="A187" s="84"/>
      <c r="B187" s="153"/>
      <c r="C187" s="91"/>
      <c r="D187" s="91"/>
      <c r="E187" s="91"/>
      <c r="F187" s="162"/>
      <c r="G187" s="84"/>
      <c r="H187" s="84"/>
      <c r="I187" s="84"/>
      <c r="J187" s="84"/>
      <c r="K187" s="84"/>
      <c r="L187" s="84"/>
      <c r="M187" s="84"/>
      <c r="N187" s="84"/>
      <c r="O187" s="84"/>
      <c r="P187" s="84"/>
      <c r="Q187" s="84"/>
      <c r="R187" s="84"/>
      <c r="S187" s="84"/>
      <c r="T187" s="84"/>
      <c r="U187" s="84"/>
      <c r="V187" s="84"/>
      <c r="W187" s="84"/>
      <c r="X187" s="84"/>
      <c r="Y187" s="84"/>
      <c r="Z187" s="84"/>
    </row>
    <row r="188" spans="1:26" ht="12.75" customHeight="1" x14ac:dyDescent="0.35">
      <c r="A188" s="84"/>
      <c r="B188" s="153"/>
      <c r="C188" s="91"/>
      <c r="D188" s="91"/>
      <c r="E188" s="91"/>
      <c r="F188" s="162"/>
      <c r="G188" s="84"/>
      <c r="H188" s="84"/>
      <c r="I188" s="84"/>
      <c r="J188" s="84"/>
      <c r="K188" s="84"/>
      <c r="L188" s="84"/>
      <c r="M188" s="84"/>
      <c r="N188" s="84"/>
      <c r="O188" s="84"/>
      <c r="P188" s="84"/>
      <c r="Q188" s="84"/>
      <c r="R188" s="84"/>
      <c r="S188" s="84"/>
      <c r="T188" s="84"/>
      <c r="U188" s="84"/>
      <c r="V188" s="84"/>
      <c r="W188" s="84"/>
      <c r="X188" s="84"/>
      <c r="Y188" s="84"/>
      <c r="Z188" s="84"/>
    </row>
    <row r="189" spans="1:26" ht="12.75" customHeight="1" x14ac:dyDescent="0.35">
      <c r="A189" s="84"/>
      <c r="B189" s="153"/>
      <c r="C189" s="91"/>
      <c r="D189" s="91"/>
      <c r="E189" s="91"/>
      <c r="F189" s="162"/>
      <c r="G189" s="84"/>
      <c r="H189" s="84"/>
      <c r="I189" s="84"/>
      <c r="J189" s="84"/>
      <c r="K189" s="84"/>
      <c r="L189" s="84"/>
      <c r="M189" s="84"/>
      <c r="N189" s="84"/>
      <c r="O189" s="84"/>
      <c r="P189" s="84"/>
      <c r="Q189" s="84"/>
      <c r="R189" s="84"/>
      <c r="S189" s="84"/>
      <c r="T189" s="84"/>
      <c r="U189" s="84"/>
      <c r="V189" s="84"/>
      <c r="W189" s="84"/>
      <c r="X189" s="84"/>
      <c r="Y189" s="84"/>
      <c r="Z189" s="84"/>
    </row>
    <row r="190" spans="1:26" ht="12.75" customHeight="1" x14ac:dyDescent="0.35">
      <c r="A190" s="84"/>
      <c r="B190" s="153"/>
      <c r="C190" s="91"/>
      <c r="D190" s="91"/>
      <c r="E190" s="91"/>
      <c r="F190" s="162"/>
      <c r="G190" s="84"/>
      <c r="H190" s="84"/>
      <c r="I190" s="84"/>
      <c r="J190" s="84"/>
      <c r="K190" s="84"/>
      <c r="L190" s="84"/>
      <c r="M190" s="84"/>
      <c r="N190" s="84"/>
      <c r="O190" s="84"/>
      <c r="P190" s="84"/>
      <c r="Q190" s="84"/>
      <c r="R190" s="84"/>
      <c r="S190" s="84"/>
      <c r="T190" s="84"/>
      <c r="U190" s="84"/>
      <c r="V190" s="84"/>
      <c r="W190" s="84"/>
      <c r="X190" s="84"/>
      <c r="Y190" s="84"/>
      <c r="Z190" s="84"/>
    </row>
    <row r="191" spans="1:26" ht="12.75" customHeight="1" x14ac:dyDescent="0.35">
      <c r="A191" s="84"/>
      <c r="B191" s="153"/>
      <c r="C191" s="91"/>
      <c r="D191" s="91"/>
      <c r="E191" s="91"/>
      <c r="F191" s="162"/>
      <c r="G191" s="84"/>
      <c r="H191" s="84"/>
      <c r="I191" s="84"/>
      <c r="J191" s="84"/>
      <c r="K191" s="84"/>
      <c r="L191" s="84"/>
      <c r="M191" s="84"/>
      <c r="N191" s="84"/>
      <c r="O191" s="84"/>
      <c r="P191" s="84"/>
      <c r="Q191" s="84"/>
      <c r="R191" s="84"/>
      <c r="S191" s="84"/>
      <c r="T191" s="84"/>
      <c r="U191" s="84"/>
      <c r="V191" s="84"/>
      <c r="W191" s="84"/>
      <c r="X191" s="84"/>
      <c r="Y191" s="84"/>
      <c r="Z191" s="84"/>
    </row>
    <row r="192" spans="1:26" ht="12.75" customHeight="1" x14ac:dyDescent="0.35">
      <c r="A192" s="84"/>
      <c r="B192" s="153"/>
      <c r="C192" s="91"/>
      <c r="D192" s="91"/>
      <c r="E192" s="91"/>
      <c r="F192" s="162"/>
      <c r="G192" s="84"/>
      <c r="H192" s="84"/>
      <c r="I192" s="84"/>
      <c r="J192" s="84"/>
      <c r="K192" s="84"/>
      <c r="L192" s="84"/>
      <c r="M192" s="84"/>
      <c r="N192" s="84"/>
      <c r="O192" s="84"/>
      <c r="P192" s="84"/>
      <c r="Q192" s="84"/>
      <c r="R192" s="84"/>
      <c r="S192" s="84"/>
      <c r="T192" s="84"/>
      <c r="U192" s="84"/>
      <c r="V192" s="84"/>
      <c r="W192" s="84"/>
      <c r="X192" s="84"/>
      <c r="Y192" s="84"/>
      <c r="Z192" s="84"/>
    </row>
    <row r="193" spans="1:26" ht="12.75" customHeight="1" x14ac:dyDescent="0.35">
      <c r="A193" s="84"/>
      <c r="B193" s="153"/>
      <c r="C193" s="91"/>
      <c r="D193" s="91"/>
      <c r="E193" s="91"/>
      <c r="F193" s="162"/>
      <c r="G193" s="84"/>
      <c r="H193" s="84"/>
      <c r="I193" s="84"/>
      <c r="J193" s="84"/>
      <c r="K193" s="84"/>
      <c r="L193" s="84"/>
      <c r="M193" s="84"/>
      <c r="N193" s="84"/>
      <c r="O193" s="84"/>
      <c r="P193" s="84"/>
      <c r="Q193" s="84"/>
      <c r="R193" s="84"/>
      <c r="S193" s="84"/>
      <c r="T193" s="84"/>
      <c r="U193" s="84"/>
      <c r="V193" s="84"/>
      <c r="W193" s="84"/>
      <c r="X193" s="84"/>
      <c r="Y193" s="84"/>
      <c r="Z193" s="84"/>
    </row>
    <row r="194" spans="1:26" ht="12.75" customHeight="1" x14ac:dyDescent="0.35">
      <c r="A194" s="84"/>
      <c r="B194" s="153"/>
      <c r="C194" s="91"/>
      <c r="D194" s="91"/>
      <c r="E194" s="91"/>
      <c r="F194" s="162"/>
      <c r="G194" s="84"/>
      <c r="H194" s="84"/>
      <c r="I194" s="84"/>
      <c r="J194" s="84"/>
      <c r="K194" s="84"/>
      <c r="L194" s="84"/>
      <c r="M194" s="84"/>
      <c r="N194" s="84"/>
      <c r="O194" s="84"/>
      <c r="P194" s="84"/>
      <c r="Q194" s="84"/>
      <c r="R194" s="84"/>
      <c r="S194" s="84"/>
      <c r="T194" s="84"/>
      <c r="U194" s="84"/>
      <c r="V194" s="84"/>
      <c r="W194" s="84"/>
      <c r="X194" s="84"/>
      <c r="Y194" s="84"/>
      <c r="Z194" s="84"/>
    </row>
    <row r="195" spans="1:26" ht="12.75" customHeight="1" x14ac:dyDescent="0.35">
      <c r="A195" s="84"/>
      <c r="B195" s="153"/>
      <c r="C195" s="91"/>
      <c r="D195" s="91"/>
      <c r="E195" s="91"/>
      <c r="F195" s="162"/>
      <c r="G195" s="84"/>
      <c r="H195" s="84"/>
      <c r="I195" s="84"/>
      <c r="J195" s="84"/>
      <c r="K195" s="84"/>
      <c r="L195" s="84"/>
      <c r="M195" s="84"/>
      <c r="N195" s="84"/>
      <c r="O195" s="84"/>
      <c r="P195" s="84"/>
      <c r="Q195" s="84"/>
      <c r="R195" s="84"/>
      <c r="S195" s="84"/>
      <c r="T195" s="84"/>
      <c r="U195" s="84"/>
      <c r="V195" s="84"/>
      <c r="W195" s="84"/>
      <c r="X195" s="84"/>
      <c r="Y195" s="84"/>
      <c r="Z195" s="84"/>
    </row>
    <row r="196" spans="1:26" ht="12.75" customHeight="1" x14ac:dyDescent="0.35">
      <c r="A196" s="84"/>
      <c r="B196" s="153"/>
      <c r="C196" s="91"/>
      <c r="D196" s="91"/>
      <c r="E196" s="91"/>
      <c r="F196" s="162"/>
      <c r="G196" s="84"/>
      <c r="H196" s="84"/>
      <c r="I196" s="84"/>
      <c r="J196" s="84"/>
      <c r="K196" s="84"/>
      <c r="L196" s="84"/>
      <c r="M196" s="84"/>
      <c r="N196" s="84"/>
      <c r="O196" s="84"/>
      <c r="P196" s="84"/>
      <c r="Q196" s="84"/>
      <c r="R196" s="84"/>
      <c r="S196" s="84"/>
      <c r="T196" s="84"/>
      <c r="U196" s="84"/>
      <c r="V196" s="84"/>
      <c r="W196" s="84"/>
      <c r="X196" s="84"/>
      <c r="Y196" s="84"/>
      <c r="Z196" s="84"/>
    </row>
    <row r="197" spans="1:26" ht="12.75" customHeight="1" x14ac:dyDescent="0.35">
      <c r="A197" s="84"/>
      <c r="B197" s="153"/>
      <c r="C197" s="91"/>
      <c r="D197" s="91"/>
      <c r="E197" s="91"/>
      <c r="F197" s="162"/>
      <c r="G197" s="84"/>
      <c r="H197" s="84"/>
      <c r="I197" s="84"/>
      <c r="J197" s="84"/>
      <c r="K197" s="84"/>
      <c r="L197" s="84"/>
      <c r="M197" s="84"/>
      <c r="N197" s="84"/>
      <c r="O197" s="84"/>
      <c r="P197" s="84"/>
      <c r="Q197" s="84"/>
      <c r="R197" s="84"/>
      <c r="S197" s="84"/>
      <c r="T197" s="84"/>
      <c r="U197" s="84"/>
      <c r="V197" s="84"/>
      <c r="W197" s="84"/>
      <c r="X197" s="84"/>
      <c r="Y197" s="84"/>
      <c r="Z197" s="84"/>
    </row>
    <row r="198" spans="1:26" ht="12.75" customHeight="1" x14ac:dyDescent="0.35">
      <c r="A198" s="84"/>
      <c r="B198" s="153"/>
      <c r="C198" s="91"/>
      <c r="D198" s="91"/>
      <c r="E198" s="91"/>
      <c r="F198" s="162"/>
      <c r="G198" s="84"/>
      <c r="H198" s="84"/>
      <c r="I198" s="84"/>
      <c r="J198" s="84"/>
      <c r="K198" s="84"/>
      <c r="L198" s="84"/>
      <c r="M198" s="84"/>
      <c r="N198" s="84"/>
      <c r="O198" s="84"/>
      <c r="P198" s="84"/>
      <c r="Q198" s="84"/>
      <c r="R198" s="84"/>
      <c r="S198" s="84"/>
      <c r="T198" s="84"/>
      <c r="U198" s="84"/>
      <c r="V198" s="84"/>
      <c r="W198" s="84"/>
      <c r="X198" s="84"/>
      <c r="Y198" s="84"/>
      <c r="Z198" s="84"/>
    </row>
    <row r="199" spans="1:26" ht="12.75" customHeight="1" x14ac:dyDescent="0.35">
      <c r="A199" s="84"/>
      <c r="B199" s="153"/>
      <c r="C199" s="91"/>
      <c r="D199" s="91"/>
      <c r="E199" s="91"/>
      <c r="F199" s="162"/>
      <c r="G199" s="84"/>
      <c r="H199" s="84"/>
      <c r="I199" s="84"/>
      <c r="J199" s="84"/>
      <c r="K199" s="84"/>
      <c r="L199" s="84"/>
      <c r="M199" s="84"/>
      <c r="N199" s="84"/>
      <c r="O199" s="84"/>
      <c r="P199" s="84"/>
      <c r="Q199" s="84"/>
      <c r="R199" s="84"/>
      <c r="S199" s="84"/>
      <c r="T199" s="84"/>
      <c r="U199" s="84"/>
      <c r="V199" s="84"/>
      <c r="W199" s="84"/>
      <c r="X199" s="84"/>
      <c r="Y199" s="84"/>
      <c r="Z199" s="84"/>
    </row>
    <row r="200" spans="1:26" ht="12.75" customHeight="1" x14ac:dyDescent="0.35">
      <c r="A200" s="84"/>
      <c r="B200" s="153"/>
      <c r="C200" s="91"/>
      <c r="D200" s="91"/>
      <c r="E200" s="91"/>
      <c r="F200" s="162"/>
      <c r="G200" s="84"/>
      <c r="H200" s="84"/>
      <c r="I200" s="84"/>
      <c r="J200" s="84"/>
      <c r="K200" s="84"/>
      <c r="L200" s="84"/>
      <c r="M200" s="84"/>
      <c r="N200" s="84"/>
      <c r="O200" s="84"/>
      <c r="P200" s="84"/>
      <c r="Q200" s="84"/>
      <c r="R200" s="84"/>
      <c r="S200" s="84"/>
      <c r="T200" s="84"/>
      <c r="U200" s="84"/>
      <c r="V200" s="84"/>
      <c r="W200" s="84"/>
      <c r="X200" s="84"/>
      <c r="Y200" s="84"/>
      <c r="Z200" s="84"/>
    </row>
    <row r="201" spans="1:26" ht="12.75" customHeight="1" x14ac:dyDescent="0.35">
      <c r="A201" s="84"/>
      <c r="B201" s="153"/>
      <c r="C201" s="91"/>
      <c r="D201" s="91"/>
      <c r="E201" s="91"/>
      <c r="F201" s="162"/>
      <c r="G201" s="84"/>
      <c r="H201" s="84"/>
      <c r="I201" s="84"/>
      <c r="J201" s="84"/>
      <c r="K201" s="84"/>
      <c r="L201" s="84"/>
      <c r="M201" s="84"/>
      <c r="N201" s="84"/>
      <c r="O201" s="84"/>
      <c r="P201" s="84"/>
      <c r="Q201" s="84"/>
      <c r="R201" s="84"/>
      <c r="S201" s="84"/>
      <c r="T201" s="84"/>
      <c r="U201" s="84"/>
      <c r="V201" s="84"/>
      <c r="W201" s="84"/>
      <c r="X201" s="84"/>
      <c r="Y201" s="84"/>
      <c r="Z201" s="84"/>
    </row>
    <row r="202" spans="1:26" ht="12.75" customHeight="1" x14ac:dyDescent="0.35">
      <c r="A202" s="84"/>
      <c r="B202" s="153"/>
      <c r="C202" s="91"/>
      <c r="D202" s="91"/>
      <c r="E202" s="91"/>
      <c r="F202" s="162"/>
      <c r="G202" s="84"/>
      <c r="H202" s="84"/>
      <c r="I202" s="84"/>
      <c r="J202" s="84"/>
      <c r="K202" s="84"/>
      <c r="L202" s="84"/>
      <c r="M202" s="84"/>
      <c r="N202" s="84"/>
      <c r="O202" s="84"/>
      <c r="P202" s="84"/>
      <c r="Q202" s="84"/>
      <c r="R202" s="84"/>
      <c r="S202" s="84"/>
      <c r="T202" s="84"/>
      <c r="U202" s="84"/>
      <c r="V202" s="84"/>
      <c r="W202" s="84"/>
      <c r="X202" s="84"/>
      <c r="Y202" s="84"/>
      <c r="Z202" s="84"/>
    </row>
    <row r="203" spans="1:26" ht="12.75" customHeight="1" x14ac:dyDescent="0.35">
      <c r="A203" s="84"/>
      <c r="B203" s="153"/>
      <c r="C203" s="91"/>
      <c r="D203" s="91"/>
      <c r="E203" s="91"/>
      <c r="F203" s="162"/>
      <c r="G203" s="84"/>
      <c r="H203" s="84"/>
      <c r="I203" s="84"/>
      <c r="J203" s="84"/>
      <c r="K203" s="84"/>
      <c r="L203" s="84"/>
      <c r="M203" s="84"/>
      <c r="N203" s="84"/>
      <c r="O203" s="84"/>
      <c r="P203" s="84"/>
      <c r="Q203" s="84"/>
      <c r="R203" s="84"/>
      <c r="S203" s="84"/>
      <c r="T203" s="84"/>
      <c r="U203" s="84"/>
      <c r="V203" s="84"/>
      <c r="W203" s="84"/>
      <c r="X203" s="84"/>
      <c r="Y203" s="84"/>
      <c r="Z203" s="84"/>
    </row>
    <row r="204" spans="1:26" ht="12.75" customHeight="1" x14ac:dyDescent="0.35">
      <c r="A204" s="84"/>
      <c r="B204" s="153"/>
      <c r="C204" s="91"/>
      <c r="D204" s="91"/>
      <c r="E204" s="91"/>
      <c r="F204" s="162"/>
      <c r="G204" s="84"/>
      <c r="H204" s="84"/>
      <c r="I204" s="84"/>
      <c r="J204" s="84"/>
      <c r="K204" s="84"/>
      <c r="L204" s="84"/>
      <c r="M204" s="84"/>
      <c r="N204" s="84"/>
      <c r="O204" s="84"/>
      <c r="P204" s="84"/>
      <c r="Q204" s="84"/>
      <c r="R204" s="84"/>
      <c r="S204" s="84"/>
      <c r="T204" s="84"/>
      <c r="U204" s="84"/>
      <c r="V204" s="84"/>
      <c r="W204" s="84"/>
      <c r="X204" s="84"/>
      <c r="Y204" s="84"/>
      <c r="Z204" s="84"/>
    </row>
    <row r="205" spans="1:26" ht="12.75" customHeight="1" x14ac:dyDescent="0.35">
      <c r="A205" s="84"/>
      <c r="B205" s="153"/>
      <c r="C205" s="91"/>
      <c r="D205" s="91"/>
      <c r="E205" s="91"/>
      <c r="F205" s="162"/>
      <c r="G205" s="84"/>
      <c r="H205" s="84"/>
      <c r="I205" s="84"/>
      <c r="J205" s="84"/>
      <c r="K205" s="84"/>
      <c r="L205" s="84"/>
      <c r="M205" s="84"/>
      <c r="N205" s="84"/>
      <c r="O205" s="84"/>
      <c r="P205" s="84"/>
      <c r="Q205" s="84"/>
      <c r="R205" s="84"/>
      <c r="S205" s="84"/>
      <c r="T205" s="84"/>
      <c r="U205" s="84"/>
      <c r="V205" s="84"/>
      <c r="W205" s="84"/>
      <c r="X205" s="84"/>
      <c r="Y205" s="84"/>
      <c r="Z205" s="84"/>
    </row>
    <row r="206" spans="1:26" ht="12.75" customHeight="1" x14ac:dyDescent="0.35">
      <c r="A206" s="84"/>
      <c r="B206" s="153"/>
      <c r="C206" s="91"/>
      <c r="D206" s="91"/>
      <c r="E206" s="91"/>
      <c r="F206" s="162"/>
      <c r="G206" s="84"/>
      <c r="H206" s="84"/>
      <c r="I206" s="84"/>
      <c r="J206" s="84"/>
      <c r="K206" s="84"/>
      <c r="L206" s="84"/>
      <c r="M206" s="84"/>
      <c r="N206" s="84"/>
      <c r="O206" s="84"/>
      <c r="P206" s="84"/>
      <c r="Q206" s="84"/>
      <c r="R206" s="84"/>
      <c r="S206" s="84"/>
      <c r="T206" s="84"/>
      <c r="U206" s="84"/>
      <c r="V206" s="84"/>
      <c r="W206" s="84"/>
      <c r="X206" s="84"/>
      <c r="Y206" s="84"/>
      <c r="Z206" s="84"/>
    </row>
    <row r="207" spans="1:26" ht="12.75" customHeight="1" x14ac:dyDescent="0.35">
      <c r="A207" s="84"/>
      <c r="B207" s="153"/>
      <c r="C207" s="91"/>
      <c r="D207" s="91"/>
      <c r="E207" s="91"/>
      <c r="F207" s="162"/>
      <c r="G207" s="84"/>
      <c r="H207" s="84"/>
      <c r="I207" s="84"/>
      <c r="J207" s="84"/>
      <c r="K207" s="84"/>
      <c r="L207" s="84"/>
      <c r="M207" s="84"/>
      <c r="N207" s="84"/>
      <c r="O207" s="84"/>
      <c r="P207" s="84"/>
      <c r="Q207" s="84"/>
      <c r="R207" s="84"/>
      <c r="S207" s="84"/>
      <c r="T207" s="84"/>
      <c r="U207" s="84"/>
      <c r="V207" s="84"/>
      <c r="W207" s="84"/>
      <c r="X207" s="84"/>
      <c r="Y207" s="84"/>
      <c r="Z207" s="84"/>
    </row>
    <row r="208" spans="1:26" ht="12.75" customHeight="1" x14ac:dyDescent="0.35">
      <c r="A208" s="84"/>
      <c r="B208" s="153"/>
      <c r="C208" s="91"/>
      <c r="D208" s="91"/>
      <c r="E208" s="91"/>
      <c r="F208" s="162"/>
      <c r="G208" s="84"/>
      <c r="H208" s="84"/>
      <c r="I208" s="84"/>
      <c r="J208" s="84"/>
      <c r="K208" s="84"/>
      <c r="L208" s="84"/>
      <c r="M208" s="84"/>
      <c r="N208" s="84"/>
      <c r="O208" s="84"/>
      <c r="P208" s="84"/>
      <c r="Q208" s="84"/>
      <c r="R208" s="84"/>
      <c r="S208" s="84"/>
      <c r="T208" s="84"/>
      <c r="U208" s="84"/>
      <c r="V208" s="84"/>
      <c r="W208" s="84"/>
      <c r="X208" s="84"/>
      <c r="Y208" s="84"/>
      <c r="Z208" s="84"/>
    </row>
    <row r="209" spans="1:26" ht="12.75" customHeight="1" x14ac:dyDescent="0.35">
      <c r="A209" s="84"/>
      <c r="B209" s="153"/>
      <c r="C209" s="91"/>
      <c r="D209" s="91"/>
      <c r="E209" s="91"/>
      <c r="F209" s="162"/>
      <c r="G209" s="84"/>
      <c r="H209" s="84"/>
      <c r="I209" s="84"/>
      <c r="J209" s="84"/>
      <c r="K209" s="84"/>
      <c r="L209" s="84"/>
      <c r="M209" s="84"/>
      <c r="N209" s="84"/>
      <c r="O209" s="84"/>
      <c r="P209" s="84"/>
      <c r="Q209" s="84"/>
      <c r="R209" s="84"/>
      <c r="S209" s="84"/>
      <c r="T209" s="84"/>
      <c r="U209" s="84"/>
      <c r="V209" s="84"/>
      <c r="W209" s="84"/>
      <c r="X209" s="84"/>
      <c r="Y209" s="84"/>
      <c r="Z209" s="84"/>
    </row>
    <row r="210" spans="1:26" ht="12.75" customHeight="1" x14ac:dyDescent="0.35">
      <c r="A210" s="84"/>
      <c r="B210" s="153"/>
      <c r="C210" s="91"/>
      <c r="D210" s="91"/>
      <c r="E210" s="91"/>
      <c r="F210" s="162"/>
      <c r="G210" s="84"/>
      <c r="H210" s="84"/>
      <c r="I210" s="84"/>
      <c r="J210" s="84"/>
      <c r="K210" s="84"/>
      <c r="L210" s="84"/>
      <c r="M210" s="84"/>
      <c r="N210" s="84"/>
      <c r="O210" s="84"/>
      <c r="P210" s="84"/>
      <c r="Q210" s="84"/>
      <c r="R210" s="84"/>
      <c r="S210" s="84"/>
      <c r="T210" s="84"/>
      <c r="U210" s="84"/>
      <c r="V210" s="84"/>
      <c r="W210" s="84"/>
      <c r="X210" s="84"/>
      <c r="Y210" s="84"/>
      <c r="Z210" s="84"/>
    </row>
    <row r="211" spans="1:26" ht="12.75" customHeight="1" x14ac:dyDescent="0.35">
      <c r="A211" s="84"/>
      <c r="B211" s="153"/>
      <c r="C211" s="91"/>
      <c r="D211" s="91"/>
      <c r="E211" s="91"/>
      <c r="F211" s="162"/>
      <c r="G211" s="84"/>
      <c r="H211" s="84"/>
      <c r="I211" s="84"/>
      <c r="J211" s="84"/>
      <c r="K211" s="84"/>
      <c r="L211" s="84"/>
      <c r="M211" s="84"/>
      <c r="N211" s="84"/>
      <c r="O211" s="84"/>
      <c r="P211" s="84"/>
      <c r="Q211" s="84"/>
      <c r="R211" s="84"/>
      <c r="S211" s="84"/>
      <c r="T211" s="84"/>
      <c r="U211" s="84"/>
      <c r="V211" s="84"/>
      <c r="W211" s="84"/>
      <c r="X211" s="84"/>
      <c r="Y211" s="84"/>
      <c r="Z211" s="84"/>
    </row>
    <row r="212" spans="1:26" ht="12.75" customHeight="1" x14ac:dyDescent="0.35">
      <c r="A212" s="84"/>
      <c r="B212" s="153"/>
      <c r="C212" s="91"/>
      <c r="D212" s="91"/>
      <c r="E212" s="91"/>
      <c r="F212" s="162"/>
      <c r="G212" s="84"/>
      <c r="H212" s="84"/>
      <c r="I212" s="84"/>
      <c r="J212" s="84"/>
      <c r="K212" s="84"/>
      <c r="L212" s="84"/>
      <c r="M212" s="84"/>
      <c r="N212" s="84"/>
      <c r="O212" s="84"/>
      <c r="P212" s="84"/>
      <c r="Q212" s="84"/>
      <c r="R212" s="84"/>
      <c r="S212" s="84"/>
      <c r="T212" s="84"/>
      <c r="U212" s="84"/>
      <c r="V212" s="84"/>
      <c r="W212" s="84"/>
      <c r="X212" s="84"/>
      <c r="Y212" s="84"/>
      <c r="Z212" s="84"/>
    </row>
    <row r="213" spans="1:26" ht="12.75" customHeight="1" x14ac:dyDescent="0.35">
      <c r="A213" s="84"/>
      <c r="B213" s="153"/>
      <c r="C213" s="91"/>
      <c r="D213" s="91"/>
      <c r="E213" s="91"/>
      <c r="F213" s="162"/>
      <c r="G213" s="84"/>
      <c r="H213" s="84"/>
      <c r="I213" s="84"/>
      <c r="J213" s="84"/>
      <c r="K213" s="84"/>
      <c r="L213" s="84"/>
      <c r="M213" s="84"/>
      <c r="N213" s="84"/>
      <c r="O213" s="84"/>
      <c r="P213" s="84"/>
      <c r="Q213" s="84"/>
      <c r="R213" s="84"/>
      <c r="S213" s="84"/>
      <c r="T213" s="84"/>
      <c r="U213" s="84"/>
      <c r="V213" s="84"/>
      <c r="W213" s="84"/>
      <c r="X213" s="84"/>
      <c r="Y213" s="84"/>
      <c r="Z213" s="84"/>
    </row>
    <row r="214" spans="1:26" ht="12.75" customHeight="1" x14ac:dyDescent="0.35">
      <c r="A214" s="84"/>
      <c r="B214" s="153"/>
      <c r="C214" s="91"/>
      <c r="D214" s="91"/>
      <c r="E214" s="91"/>
      <c r="F214" s="162"/>
      <c r="G214" s="84"/>
      <c r="H214" s="84"/>
      <c r="I214" s="84"/>
      <c r="J214" s="84"/>
      <c r="K214" s="84"/>
      <c r="L214" s="84"/>
      <c r="M214" s="84"/>
      <c r="N214" s="84"/>
      <c r="O214" s="84"/>
      <c r="P214" s="84"/>
      <c r="Q214" s="84"/>
      <c r="R214" s="84"/>
      <c r="S214" s="84"/>
      <c r="T214" s="84"/>
      <c r="U214" s="84"/>
      <c r="V214" s="84"/>
      <c r="W214" s="84"/>
      <c r="X214" s="84"/>
      <c r="Y214" s="84"/>
      <c r="Z214" s="84"/>
    </row>
    <row r="215" spans="1:26" ht="12.75" customHeight="1" x14ac:dyDescent="0.35">
      <c r="A215" s="84"/>
      <c r="B215" s="153"/>
      <c r="C215" s="91"/>
      <c r="D215" s="91"/>
      <c r="E215" s="91"/>
      <c r="F215" s="162"/>
      <c r="G215" s="84"/>
      <c r="H215" s="84"/>
      <c r="I215" s="84"/>
      <c r="J215" s="84"/>
      <c r="K215" s="84"/>
      <c r="L215" s="84"/>
      <c r="M215" s="84"/>
      <c r="N215" s="84"/>
      <c r="O215" s="84"/>
      <c r="P215" s="84"/>
      <c r="Q215" s="84"/>
      <c r="R215" s="84"/>
      <c r="S215" s="84"/>
      <c r="T215" s="84"/>
      <c r="U215" s="84"/>
      <c r="V215" s="84"/>
      <c r="W215" s="84"/>
      <c r="X215" s="84"/>
      <c r="Y215" s="84"/>
      <c r="Z215" s="84"/>
    </row>
    <row r="216" spans="1:26" ht="12.75" customHeight="1" x14ac:dyDescent="0.35">
      <c r="A216" s="84"/>
      <c r="B216" s="153"/>
      <c r="C216" s="91"/>
      <c r="D216" s="91"/>
      <c r="E216" s="91"/>
      <c r="F216" s="162"/>
      <c r="G216" s="84"/>
      <c r="H216" s="84"/>
      <c r="I216" s="84"/>
      <c r="J216" s="84"/>
      <c r="K216" s="84"/>
      <c r="L216" s="84"/>
      <c r="M216" s="84"/>
      <c r="N216" s="84"/>
      <c r="O216" s="84"/>
      <c r="P216" s="84"/>
      <c r="Q216" s="84"/>
      <c r="R216" s="84"/>
      <c r="S216" s="84"/>
      <c r="T216" s="84"/>
      <c r="U216" s="84"/>
      <c r="V216" s="84"/>
      <c r="W216" s="84"/>
      <c r="X216" s="84"/>
      <c r="Y216" s="84"/>
      <c r="Z216" s="84"/>
    </row>
    <row r="217" spans="1:26" ht="12.75" customHeight="1" x14ac:dyDescent="0.35">
      <c r="A217" s="84"/>
      <c r="B217" s="153"/>
      <c r="C217" s="91"/>
      <c r="D217" s="91"/>
      <c r="E217" s="91"/>
      <c r="F217" s="162"/>
      <c r="G217" s="84"/>
      <c r="H217" s="84"/>
      <c r="I217" s="84"/>
      <c r="J217" s="84"/>
      <c r="K217" s="84"/>
      <c r="L217" s="84"/>
      <c r="M217" s="84"/>
      <c r="N217" s="84"/>
      <c r="O217" s="84"/>
      <c r="P217" s="84"/>
      <c r="Q217" s="84"/>
      <c r="R217" s="84"/>
      <c r="S217" s="84"/>
      <c r="T217" s="84"/>
      <c r="U217" s="84"/>
      <c r="V217" s="84"/>
      <c r="W217" s="84"/>
      <c r="X217" s="84"/>
      <c r="Y217" s="84"/>
      <c r="Z217" s="84"/>
    </row>
    <row r="218" spans="1:26" ht="12.75" customHeight="1" x14ac:dyDescent="0.35">
      <c r="A218" s="84"/>
      <c r="B218" s="153"/>
      <c r="C218" s="91"/>
      <c r="D218" s="91"/>
      <c r="E218" s="91"/>
      <c r="F218" s="162"/>
      <c r="G218" s="84"/>
      <c r="H218" s="84"/>
      <c r="I218" s="84"/>
      <c r="J218" s="84"/>
      <c r="K218" s="84"/>
      <c r="L218" s="84"/>
      <c r="M218" s="84"/>
      <c r="N218" s="84"/>
      <c r="O218" s="84"/>
      <c r="P218" s="84"/>
      <c r="Q218" s="84"/>
      <c r="R218" s="84"/>
      <c r="S218" s="84"/>
      <c r="T218" s="84"/>
      <c r="U218" s="84"/>
      <c r="V218" s="84"/>
      <c r="W218" s="84"/>
      <c r="X218" s="84"/>
      <c r="Y218" s="84"/>
      <c r="Z218" s="84"/>
    </row>
    <row r="219" spans="1:26" ht="12.75" customHeight="1" x14ac:dyDescent="0.35">
      <c r="A219" s="84"/>
      <c r="B219" s="153"/>
      <c r="C219" s="91"/>
      <c r="D219" s="91"/>
      <c r="E219" s="91"/>
      <c r="F219" s="162"/>
      <c r="G219" s="84"/>
      <c r="H219" s="84"/>
      <c r="I219" s="84"/>
      <c r="J219" s="84"/>
      <c r="K219" s="84"/>
      <c r="L219" s="84"/>
      <c r="M219" s="84"/>
      <c r="N219" s="84"/>
      <c r="O219" s="84"/>
      <c r="P219" s="84"/>
      <c r="Q219" s="84"/>
      <c r="R219" s="84"/>
      <c r="S219" s="84"/>
      <c r="T219" s="84"/>
      <c r="U219" s="84"/>
      <c r="V219" s="84"/>
      <c r="W219" s="84"/>
      <c r="X219" s="84"/>
      <c r="Y219" s="84"/>
      <c r="Z219" s="84"/>
    </row>
    <row r="220" spans="1:26" ht="12.75" customHeight="1" x14ac:dyDescent="0.35">
      <c r="A220" s="84"/>
      <c r="B220" s="153"/>
      <c r="C220" s="91"/>
      <c r="D220" s="91"/>
      <c r="E220" s="91"/>
      <c r="F220" s="162"/>
      <c r="G220" s="84"/>
      <c r="H220" s="84"/>
      <c r="I220" s="84"/>
      <c r="J220" s="84"/>
      <c r="K220" s="84"/>
      <c r="L220" s="84"/>
      <c r="M220" s="84"/>
      <c r="N220" s="84"/>
      <c r="O220" s="84"/>
      <c r="P220" s="84"/>
      <c r="Q220" s="84"/>
      <c r="R220" s="84"/>
      <c r="S220" s="84"/>
      <c r="T220" s="84"/>
      <c r="U220" s="84"/>
      <c r="V220" s="84"/>
      <c r="W220" s="84"/>
      <c r="X220" s="84"/>
      <c r="Y220" s="84"/>
      <c r="Z220" s="84"/>
    </row>
    <row r="221" spans="1:26" ht="12.75" customHeight="1" x14ac:dyDescent="0.35">
      <c r="A221" s="84"/>
      <c r="B221" s="153"/>
      <c r="C221" s="91"/>
      <c r="D221" s="91"/>
      <c r="E221" s="91"/>
      <c r="F221" s="162"/>
      <c r="G221" s="84"/>
      <c r="H221" s="84"/>
      <c r="I221" s="84"/>
      <c r="J221" s="84"/>
      <c r="K221" s="84"/>
      <c r="L221" s="84"/>
      <c r="M221" s="84"/>
      <c r="N221" s="84"/>
      <c r="O221" s="84"/>
      <c r="P221" s="84"/>
      <c r="Q221" s="84"/>
      <c r="R221" s="84"/>
      <c r="S221" s="84"/>
      <c r="T221" s="84"/>
      <c r="U221" s="84"/>
      <c r="V221" s="84"/>
      <c r="W221" s="84"/>
      <c r="X221" s="84"/>
      <c r="Y221" s="84"/>
      <c r="Z221" s="84"/>
    </row>
    <row r="222" spans="1:26" ht="12.75" customHeight="1" x14ac:dyDescent="0.35">
      <c r="A222" s="84"/>
      <c r="B222" s="153"/>
      <c r="C222" s="91"/>
      <c r="D222" s="91"/>
      <c r="E222" s="91"/>
      <c r="F222" s="162"/>
      <c r="G222" s="84"/>
      <c r="H222" s="84"/>
      <c r="I222" s="84"/>
      <c r="J222" s="84"/>
      <c r="K222" s="84"/>
      <c r="L222" s="84"/>
      <c r="M222" s="84"/>
      <c r="N222" s="84"/>
      <c r="O222" s="84"/>
      <c r="P222" s="84"/>
      <c r="Q222" s="84"/>
      <c r="R222" s="84"/>
      <c r="S222" s="84"/>
      <c r="T222" s="84"/>
      <c r="U222" s="84"/>
      <c r="V222" s="84"/>
      <c r="W222" s="84"/>
      <c r="X222" s="84"/>
      <c r="Y222" s="84"/>
      <c r="Z222" s="84"/>
    </row>
    <row r="223" spans="1:26" ht="12.75" customHeight="1" x14ac:dyDescent="0.35">
      <c r="A223" s="84"/>
      <c r="B223" s="153"/>
      <c r="C223" s="91"/>
      <c r="D223" s="91"/>
      <c r="E223" s="91"/>
      <c r="F223" s="162"/>
      <c r="G223" s="84"/>
      <c r="H223" s="84"/>
      <c r="I223" s="84"/>
      <c r="J223" s="84"/>
      <c r="K223" s="84"/>
      <c r="L223" s="84"/>
      <c r="M223" s="84"/>
      <c r="N223" s="84"/>
      <c r="O223" s="84"/>
      <c r="P223" s="84"/>
      <c r="Q223" s="84"/>
      <c r="R223" s="84"/>
      <c r="S223" s="84"/>
      <c r="T223" s="84"/>
      <c r="U223" s="84"/>
      <c r="V223" s="84"/>
      <c r="W223" s="84"/>
      <c r="X223" s="84"/>
      <c r="Y223" s="84"/>
      <c r="Z223" s="84"/>
    </row>
    <row r="224" spans="1:26" ht="12.75" customHeight="1" x14ac:dyDescent="0.35">
      <c r="A224" s="84"/>
      <c r="B224" s="153"/>
      <c r="C224" s="91"/>
      <c r="D224" s="91"/>
      <c r="E224" s="91"/>
      <c r="F224" s="162"/>
      <c r="G224" s="84"/>
      <c r="H224" s="84"/>
      <c r="I224" s="84"/>
      <c r="J224" s="84"/>
      <c r="K224" s="84"/>
      <c r="L224" s="84"/>
      <c r="M224" s="84"/>
      <c r="N224" s="84"/>
      <c r="O224" s="84"/>
      <c r="P224" s="84"/>
      <c r="Q224" s="84"/>
      <c r="R224" s="84"/>
      <c r="S224" s="84"/>
      <c r="T224" s="84"/>
      <c r="U224" s="84"/>
      <c r="V224" s="84"/>
      <c r="W224" s="84"/>
      <c r="X224" s="84"/>
      <c r="Y224" s="84"/>
      <c r="Z224" s="84"/>
    </row>
    <row r="225" spans="1:26" ht="12.75" customHeight="1" x14ac:dyDescent="0.35">
      <c r="A225" s="84"/>
      <c r="B225" s="153"/>
      <c r="C225" s="91"/>
      <c r="D225" s="91"/>
      <c r="E225" s="91"/>
      <c r="F225" s="162"/>
      <c r="G225" s="84"/>
      <c r="H225" s="84"/>
      <c r="I225" s="84"/>
      <c r="J225" s="84"/>
      <c r="K225" s="84"/>
      <c r="L225" s="84"/>
      <c r="M225" s="84"/>
      <c r="N225" s="84"/>
      <c r="O225" s="84"/>
      <c r="P225" s="84"/>
      <c r="Q225" s="84"/>
      <c r="R225" s="84"/>
      <c r="S225" s="84"/>
      <c r="T225" s="84"/>
      <c r="U225" s="84"/>
      <c r="V225" s="84"/>
      <c r="W225" s="84"/>
      <c r="X225" s="84"/>
      <c r="Y225" s="84"/>
      <c r="Z225" s="84"/>
    </row>
    <row r="226" spans="1:26" ht="12.75" customHeight="1" x14ac:dyDescent="0.35">
      <c r="A226" s="84"/>
      <c r="B226" s="153"/>
      <c r="C226" s="91"/>
      <c r="D226" s="91"/>
      <c r="E226" s="91"/>
      <c r="F226" s="162"/>
      <c r="G226" s="84"/>
      <c r="H226" s="84"/>
      <c r="I226" s="84"/>
      <c r="J226" s="84"/>
      <c r="K226" s="84"/>
      <c r="L226" s="84"/>
      <c r="M226" s="84"/>
      <c r="N226" s="84"/>
      <c r="O226" s="84"/>
      <c r="P226" s="84"/>
      <c r="Q226" s="84"/>
      <c r="R226" s="84"/>
      <c r="S226" s="84"/>
      <c r="T226" s="84"/>
      <c r="U226" s="84"/>
      <c r="V226" s="84"/>
      <c r="W226" s="84"/>
      <c r="X226" s="84"/>
      <c r="Y226" s="84"/>
      <c r="Z226" s="84"/>
    </row>
    <row r="227" spans="1:26" ht="12.75" customHeight="1" x14ac:dyDescent="0.35">
      <c r="A227" s="84"/>
      <c r="B227" s="153"/>
      <c r="C227" s="91"/>
      <c r="D227" s="91"/>
      <c r="E227" s="91"/>
      <c r="F227" s="162"/>
      <c r="G227" s="84"/>
      <c r="H227" s="84"/>
      <c r="I227" s="84"/>
      <c r="J227" s="84"/>
      <c r="K227" s="84"/>
      <c r="L227" s="84"/>
      <c r="M227" s="84"/>
      <c r="N227" s="84"/>
      <c r="O227" s="84"/>
      <c r="P227" s="84"/>
      <c r="Q227" s="84"/>
      <c r="R227" s="84"/>
      <c r="S227" s="84"/>
      <c r="T227" s="84"/>
      <c r="U227" s="84"/>
      <c r="V227" s="84"/>
      <c r="W227" s="84"/>
      <c r="X227" s="84"/>
      <c r="Y227" s="84"/>
      <c r="Z227" s="84"/>
    </row>
    <row r="228" spans="1:26" ht="12.75" customHeight="1" x14ac:dyDescent="0.35">
      <c r="A228" s="84"/>
      <c r="B228" s="153"/>
      <c r="C228" s="91"/>
      <c r="D228" s="91"/>
      <c r="E228" s="91"/>
      <c r="F228" s="162"/>
      <c r="G228" s="84"/>
      <c r="H228" s="84"/>
      <c r="I228" s="84"/>
      <c r="J228" s="84"/>
      <c r="K228" s="84"/>
      <c r="L228" s="84"/>
      <c r="M228" s="84"/>
      <c r="N228" s="84"/>
      <c r="O228" s="84"/>
      <c r="P228" s="84"/>
      <c r="Q228" s="84"/>
      <c r="R228" s="84"/>
      <c r="S228" s="84"/>
      <c r="T228" s="84"/>
      <c r="U228" s="84"/>
      <c r="V228" s="84"/>
      <c r="W228" s="84"/>
      <c r="X228" s="84"/>
      <c r="Y228" s="84"/>
      <c r="Z228" s="84"/>
    </row>
    <row r="229" spans="1:26" ht="12.75" customHeight="1" x14ac:dyDescent="0.35">
      <c r="A229" s="84"/>
      <c r="B229" s="153"/>
      <c r="C229" s="91"/>
      <c r="D229" s="91"/>
      <c r="E229" s="91"/>
      <c r="F229" s="162"/>
      <c r="G229" s="84"/>
      <c r="H229" s="84"/>
      <c r="I229" s="84"/>
      <c r="J229" s="84"/>
      <c r="K229" s="84"/>
      <c r="L229" s="84"/>
      <c r="M229" s="84"/>
      <c r="N229" s="84"/>
      <c r="O229" s="84"/>
      <c r="P229" s="84"/>
      <c r="Q229" s="84"/>
      <c r="R229" s="84"/>
      <c r="S229" s="84"/>
      <c r="T229" s="84"/>
      <c r="U229" s="84"/>
      <c r="V229" s="84"/>
      <c r="W229" s="84"/>
      <c r="X229" s="84"/>
      <c r="Y229" s="84"/>
      <c r="Z229" s="84"/>
    </row>
    <row r="230" spans="1:26" ht="12.75" customHeight="1" x14ac:dyDescent="0.35">
      <c r="A230" s="84"/>
      <c r="B230" s="153"/>
      <c r="C230" s="91"/>
      <c r="D230" s="91"/>
      <c r="E230" s="91"/>
      <c r="F230" s="162"/>
      <c r="G230" s="84"/>
      <c r="H230" s="84"/>
      <c r="I230" s="84"/>
      <c r="J230" s="84"/>
      <c r="K230" s="84"/>
      <c r="L230" s="84"/>
      <c r="M230" s="84"/>
      <c r="N230" s="84"/>
      <c r="O230" s="84"/>
      <c r="P230" s="84"/>
      <c r="Q230" s="84"/>
      <c r="R230" s="84"/>
      <c r="S230" s="84"/>
      <c r="T230" s="84"/>
      <c r="U230" s="84"/>
      <c r="V230" s="84"/>
      <c r="W230" s="84"/>
      <c r="X230" s="84"/>
      <c r="Y230" s="84"/>
      <c r="Z230" s="84"/>
    </row>
    <row r="231" spans="1:26" ht="12.75" customHeight="1" x14ac:dyDescent="0.35">
      <c r="A231" s="84"/>
      <c r="B231" s="153"/>
      <c r="C231" s="91"/>
      <c r="D231" s="91"/>
      <c r="E231" s="91"/>
      <c r="F231" s="162"/>
      <c r="G231" s="84"/>
      <c r="H231" s="84"/>
      <c r="I231" s="84"/>
      <c r="J231" s="84"/>
      <c r="K231" s="84"/>
      <c r="L231" s="84"/>
      <c r="M231" s="84"/>
      <c r="N231" s="84"/>
      <c r="O231" s="84"/>
      <c r="P231" s="84"/>
      <c r="Q231" s="84"/>
      <c r="R231" s="84"/>
      <c r="S231" s="84"/>
      <c r="T231" s="84"/>
      <c r="U231" s="84"/>
      <c r="V231" s="84"/>
      <c r="W231" s="84"/>
      <c r="X231" s="84"/>
      <c r="Y231" s="84"/>
      <c r="Z231" s="84"/>
    </row>
    <row r="232" spans="1:26" ht="12.75" customHeight="1" x14ac:dyDescent="0.35">
      <c r="A232" s="84"/>
      <c r="B232" s="153"/>
      <c r="C232" s="91"/>
      <c r="D232" s="91"/>
      <c r="E232" s="91"/>
      <c r="F232" s="162"/>
      <c r="G232" s="84"/>
      <c r="H232" s="84"/>
      <c r="I232" s="84"/>
      <c r="J232" s="84"/>
      <c r="K232" s="84"/>
      <c r="L232" s="84"/>
      <c r="M232" s="84"/>
      <c r="N232" s="84"/>
      <c r="O232" s="84"/>
      <c r="P232" s="84"/>
      <c r="Q232" s="84"/>
      <c r="R232" s="84"/>
      <c r="S232" s="84"/>
      <c r="T232" s="84"/>
      <c r="U232" s="84"/>
      <c r="V232" s="84"/>
      <c r="W232" s="84"/>
      <c r="X232" s="84"/>
      <c r="Y232" s="84"/>
      <c r="Z232" s="84"/>
    </row>
    <row r="233" spans="1:26" ht="12.75" customHeight="1" x14ac:dyDescent="0.35">
      <c r="A233" s="84"/>
      <c r="B233" s="153"/>
      <c r="C233" s="91"/>
      <c r="D233" s="91"/>
      <c r="E233" s="91"/>
      <c r="F233" s="162"/>
      <c r="G233" s="84"/>
      <c r="H233" s="84"/>
      <c r="I233" s="84"/>
      <c r="J233" s="84"/>
      <c r="K233" s="84"/>
      <c r="L233" s="84"/>
      <c r="M233" s="84"/>
      <c r="N233" s="84"/>
      <c r="O233" s="84"/>
      <c r="P233" s="84"/>
      <c r="Q233" s="84"/>
      <c r="R233" s="84"/>
      <c r="S233" s="84"/>
      <c r="T233" s="84"/>
      <c r="U233" s="84"/>
      <c r="V233" s="84"/>
      <c r="W233" s="84"/>
      <c r="X233" s="84"/>
      <c r="Y233" s="84"/>
      <c r="Z233" s="84"/>
    </row>
    <row r="234" spans="1:26" ht="12.75" customHeight="1" x14ac:dyDescent="0.35">
      <c r="A234" s="84"/>
      <c r="B234" s="153"/>
      <c r="C234" s="91"/>
      <c r="D234" s="91"/>
      <c r="E234" s="91"/>
      <c r="F234" s="162"/>
      <c r="G234" s="84"/>
      <c r="H234" s="84"/>
      <c r="I234" s="84"/>
      <c r="J234" s="84"/>
      <c r="K234" s="84"/>
      <c r="L234" s="84"/>
      <c r="M234" s="84"/>
      <c r="N234" s="84"/>
      <c r="O234" s="84"/>
      <c r="P234" s="84"/>
      <c r="Q234" s="84"/>
      <c r="R234" s="84"/>
      <c r="S234" s="84"/>
      <c r="T234" s="84"/>
      <c r="U234" s="84"/>
      <c r="V234" s="84"/>
      <c r="W234" s="84"/>
      <c r="X234" s="84"/>
      <c r="Y234" s="84"/>
      <c r="Z234" s="84"/>
    </row>
    <row r="235" spans="1:26" ht="12.75" customHeight="1" x14ac:dyDescent="0.35">
      <c r="A235" s="84"/>
      <c r="B235" s="153"/>
      <c r="C235" s="91"/>
      <c r="D235" s="91"/>
      <c r="E235" s="91"/>
      <c r="F235" s="162"/>
      <c r="G235" s="84"/>
      <c r="H235" s="84"/>
      <c r="I235" s="84"/>
      <c r="J235" s="84"/>
      <c r="K235" s="84"/>
      <c r="L235" s="84"/>
      <c r="M235" s="84"/>
      <c r="N235" s="84"/>
      <c r="O235" s="84"/>
      <c r="P235" s="84"/>
      <c r="Q235" s="84"/>
      <c r="R235" s="84"/>
      <c r="S235" s="84"/>
      <c r="T235" s="84"/>
      <c r="U235" s="84"/>
      <c r="V235" s="84"/>
      <c r="W235" s="84"/>
      <c r="X235" s="84"/>
      <c r="Y235" s="84"/>
      <c r="Z235" s="84"/>
    </row>
    <row r="236" spans="1:26" ht="12.75" customHeight="1" x14ac:dyDescent="0.35">
      <c r="A236" s="84"/>
      <c r="B236" s="153"/>
      <c r="C236" s="91"/>
      <c r="D236" s="91"/>
      <c r="E236" s="91"/>
      <c r="F236" s="162"/>
      <c r="G236" s="84"/>
      <c r="H236" s="84"/>
      <c r="I236" s="84"/>
      <c r="J236" s="84"/>
      <c r="K236" s="84"/>
      <c r="L236" s="84"/>
      <c r="M236" s="84"/>
      <c r="N236" s="84"/>
      <c r="O236" s="84"/>
      <c r="P236" s="84"/>
      <c r="Q236" s="84"/>
      <c r="R236" s="84"/>
      <c r="S236" s="84"/>
      <c r="T236" s="84"/>
      <c r="U236" s="84"/>
      <c r="V236" s="84"/>
      <c r="W236" s="84"/>
      <c r="X236" s="84"/>
      <c r="Y236" s="84"/>
      <c r="Z236" s="84"/>
    </row>
    <row r="237" spans="1:26" ht="12.75" customHeight="1" x14ac:dyDescent="0.35">
      <c r="A237" s="84"/>
      <c r="B237" s="153"/>
      <c r="C237" s="91"/>
      <c r="D237" s="91"/>
      <c r="E237" s="91"/>
      <c r="F237" s="162"/>
      <c r="G237" s="84"/>
      <c r="H237" s="84"/>
      <c r="I237" s="84"/>
      <c r="J237" s="84"/>
      <c r="K237" s="84"/>
      <c r="L237" s="84"/>
      <c r="M237" s="84"/>
      <c r="N237" s="84"/>
      <c r="O237" s="84"/>
      <c r="P237" s="84"/>
      <c r="Q237" s="84"/>
      <c r="R237" s="84"/>
      <c r="S237" s="84"/>
      <c r="T237" s="84"/>
      <c r="U237" s="84"/>
      <c r="V237" s="84"/>
      <c r="W237" s="84"/>
      <c r="X237" s="84"/>
      <c r="Y237" s="84"/>
      <c r="Z237" s="84"/>
    </row>
    <row r="238" spans="1:26" ht="12.75" customHeight="1" x14ac:dyDescent="0.35">
      <c r="A238" s="84"/>
      <c r="B238" s="153"/>
      <c r="C238" s="91"/>
      <c r="D238" s="91"/>
      <c r="E238" s="91"/>
      <c r="F238" s="162"/>
      <c r="G238" s="84"/>
      <c r="H238" s="84"/>
      <c r="I238" s="84"/>
      <c r="J238" s="84"/>
      <c r="K238" s="84"/>
      <c r="L238" s="84"/>
      <c r="M238" s="84"/>
      <c r="N238" s="84"/>
      <c r="O238" s="84"/>
      <c r="P238" s="84"/>
      <c r="Q238" s="84"/>
      <c r="R238" s="84"/>
      <c r="S238" s="84"/>
      <c r="T238" s="84"/>
      <c r="U238" s="84"/>
      <c r="V238" s="84"/>
      <c r="W238" s="84"/>
      <c r="X238" s="84"/>
      <c r="Y238" s="84"/>
      <c r="Z238" s="84"/>
    </row>
    <row r="239" spans="1:26" ht="12.75" customHeight="1" x14ac:dyDescent="0.35">
      <c r="A239" s="84"/>
      <c r="B239" s="153"/>
      <c r="C239" s="91"/>
      <c r="D239" s="91"/>
      <c r="E239" s="91"/>
      <c r="F239" s="162"/>
      <c r="G239" s="84"/>
      <c r="H239" s="84"/>
      <c r="I239" s="84"/>
      <c r="J239" s="84"/>
      <c r="K239" s="84"/>
      <c r="L239" s="84"/>
      <c r="M239" s="84"/>
      <c r="N239" s="84"/>
      <c r="O239" s="84"/>
      <c r="P239" s="84"/>
      <c r="Q239" s="84"/>
      <c r="R239" s="84"/>
      <c r="S239" s="84"/>
      <c r="T239" s="84"/>
      <c r="U239" s="84"/>
      <c r="V239" s="84"/>
      <c r="W239" s="84"/>
      <c r="X239" s="84"/>
      <c r="Y239" s="84"/>
      <c r="Z239" s="84"/>
    </row>
    <row r="240" spans="1:26" ht="12.75" customHeight="1" x14ac:dyDescent="0.35">
      <c r="A240" s="84"/>
      <c r="B240" s="153"/>
      <c r="C240" s="91"/>
      <c r="D240" s="91"/>
      <c r="E240" s="91"/>
      <c r="F240" s="162"/>
      <c r="G240" s="84"/>
      <c r="H240" s="84"/>
      <c r="I240" s="84"/>
      <c r="J240" s="84"/>
      <c r="K240" s="84"/>
      <c r="L240" s="84"/>
      <c r="M240" s="84"/>
      <c r="N240" s="84"/>
      <c r="O240" s="84"/>
      <c r="P240" s="84"/>
      <c r="Q240" s="84"/>
      <c r="R240" s="84"/>
      <c r="S240" s="84"/>
      <c r="T240" s="84"/>
      <c r="U240" s="84"/>
      <c r="V240" s="84"/>
      <c r="W240" s="84"/>
      <c r="X240" s="84"/>
      <c r="Y240" s="84"/>
      <c r="Z240" s="84"/>
    </row>
    <row r="241" spans="1:26" ht="12.75" customHeight="1" x14ac:dyDescent="0.35">
      <c r="A241" s="84"/>
      <c r="B241" s="153"/>
      <c r="C241" s="91"/>
      <c r="D241" s="91"/>
      <c r="E241" s="91"/>
      <c r="F241" s="162"/>
      <c r="G241" s="84"/>
      <c r="H241" s="84"/>
      <c r="I241" s="84"/>
      <c r="J241" s="84"/>
      <c r="K241" s="84"/>
      <c r="L241" s="84"/>
      <c r="M241" s="84"/>
      <c r="N241" s="84"/>
      <c r="O241" s="84"/>
      <c r="P241" s="84"/>
      <c r="Q241" s="84"/>
      <c r="R241" s="84"/>
      <c r="S241" s="84"/>
      <c r="T241" s="84"/>
      <c r="U241" s="84"/>
      <c r="V241" s="84"/>
      <c r="W241" s="84"/>
      <c r="X241" s="84"/>
      <c r="Y241" s="84"/>
      <c r="Z241" s="84"/>
    </row>
    <row r="242" spans="1:26" ht="12.75" customHeight="1" x14ac:dyDescent="0.35">
      <c r="A242" s="84"/>
      <c r="B242" s="153"/>
      <c r="C242" s="91"/>
      <c r="D242" s="91"/>
      <c r="E242" s="91"/>
      <c r="F242" s="162"/>
      <c r="G242" s="84"/>
      <c r="H242" s="84"/>
      <c r="I242" s="84"/>
      <c r="J242" s="84"/>
      <c r="K242" s="84"/>
      <c r="L242" s="84"/>
      <c r="M242" s="84"/>
      <c r="N242" s="84"/>
      <c r="O242" s="84"/>
      <c r="P242" s="84"/>
      <c r="Q242" s="84"/>
      <c r="R242" s="84"/>
      <c r="S242" s="84"/>
      <c r="T242" s="84"/>
      <c r="U242" s="84"/>
      <c r="V242" s="84"/>
      <c r="W242" s="84"/>
      <c r="X242" s="84"/>
      <c r="Y242" s="84"/>
      <c r="Z242" s="84"/>
    </row>
    <row r="243" spans="1:26" ht="12.75" customHeight="1" x14ac:dyDescent="0.35">
      <c r="A243" s="84"/>
      <c r="B243" s="153"/>
      <c r="C243" s="91"/>
      <c r="D243" s="91"/>
      <c r="E243" s="91"/>
      <c r="F243" s="162"/>
      <c r="G243" s="84"/>
      <c r="H243" s="84"/>
      <c r="I243" s="84"/>
      <c r="J243" s="84"/>
      <c r="K243" s="84"/>
      <c r="L243" s="84"/>
      <c r="M243" s="84"/>
      <c r="N243" s="84"/>
      <c r="O243" s="84"/>
      <c r="P243" s="84"/>
      <c r="Q243" s="84"/>
      <c r="R243" s="84"/>
      <c r="S243" s="84"/>
      <c r="T243" s="84"/>
      <c r="U243" s="84"/>
      <c r="V243" s="84"/>
      <c r="W243" s="84"/>
      <c r="X243" s="84"/>
      <c r="Y243" s="84"/>
      <c r="Z243" s="84"/>
    </row>
    <row r="244" spans="1:26" ht="12.75" customHeight="1" x14ac:dyDescent="0.35">
      <c r="A244" s="84"/>
      <c r="B244" s="153"/>
      <c r="C244" s="91"/>
      <c r="D244" s="91"/>
      <c r="E244" s="91"/>
      <c r="F244" s="162"/>
      <c r="G244" s="84"/>
      <c r="H244" s="84"/>
      <c r="I244" s="84"/>
      <c r="J244" s="84"/>
      <c r="K244" s="84"/>
      <c r="L244" s="84"/>
      <c r="M244" s="84"/>
      <c r="N244" s="84"/>
      <c r="O244" s="84"/>
      <c r="P244" s="84"/>
      <c r="Q244" s="84"/>
      <c r="R244" s="84"/>
      <c r="S244" s="84"/>
      <c r="T244" s="84"/>
      <c r="U244" s="84"/>
      <c r="V244" s="84"/>
      <c r="W244" s="84"/>
      <c r="X244" s="84"/>
      <c r="Y244" s="84"/>
      <c r="Z244" s="84"/>
    </row>
    <row r="245" spans="1:26" ht="12.75" customHeight="1" x14ac:dyDescent="0.35">
      <c r="A245" s="84"/>
      <c r="B245" s="153"/>
      <c r="C245" s="91"/>
      <c r="D245" s="91"/>
      <c r="E245" s="91"/>
      <c r="F245" s="162"/>
      <c r="G245" s="84"/>
      <c r="H245" s="84"/>
      <c r="I245" s="84"/>
      <c r="J245" s="84"/>
      <c r="K245" s="84"/>
      <c r="L245" s="84"/>
      <c r="M245" s="84"/>
      <c r="N245" s="84"/>
      <c r="O245" s="84"/>
      <c r="P245" s="84"/>
      <c r="Q245" s="84"/>
      <c r="R245" s="84"/>
      <c r="S245" s="84"/>
      <c r="T245" s="84"/>
      <c r="U245" s="84"/>
      <c r="V245" s="84"/>
      <c r="W245" s="84"/>
      <c r="X245" s="84"/>
      <c r="Y245" s="84"/>
      <c r="Z245" s="84"/>
    </row>
    <row r="246" spans="1:26" ht="12.75" customHeight="1" x14ac:dyDescent="0.35">
      <c r="A246" s="84"/>
      <c r="B246" s="153"/>
      <c r="C246" s="91"/>
      <c r="D246" s="91"/>
      <c r="E246" s="91"/>
      <c r="F246" s="162"/>
      <c r="G246" s="84"/>
      <c r="H246" s="84"/>
      <c r="I246" s="84"/>
      <c r="J246" s="84"/>
      <c r="K246" s="84"/>
      <c r="L246" s="84"/>
      <c r="M246" s="84"/>
      <c r="N246" s="84"/>
      <c r="O246" s="84"/>
      <c r="P246" s="84"/>
      <c r="Q246" s="84"/>
      <c r="R246" s="84"/>
      <c r="S246" s="84"/>
      <c r="T246" s="84"/>
      <c r="U246" s="84"/>
      <c r="V246" s="84"/>
      <c r="W246" s="84"/>
      <c r="X246" s="84"/>
      <c r="Y246" s="84"/>
      <c r="Z246" s="84"/>
    </row>
    <row r="247" spans="1:26" ht="12.75" customHeight="1" x14ac:dyDescent="0.35">
      <c r="A247" s="84"/>
      <c r="B247" s="153"/>
      <c r="C247" s="91"/>
      <c r="D247" s="91"/>
      <c r="E247" s="91"/>
      <c r="F247" s="162"/>
      <c r="G247" s="84"/>
      <c r="H247" s="84"/>
      <c r="I247" s="84"/>
      <c r="J247" s="84"/>
      <c r="K247" s="84"/>
      <c r="L247" s="84"/>
      <c r="M247" s="84"/>
      <c r="N247" s="84"/>
      <c r="O247" s="84"/>
      <c r="P247" s="84"/>
      <c r="Q247" s="84"/>
      <c r="R247" s="84"/>
      <c r="S247" s="84"/>
      <c r="T247" s="84"/>
      <c r="U247" s="84"/>
      <c r="V247" s="84"/>
      <c r="W247" s="84"/>
      <c r="X247" s="84"/>
      <c r="Y247" s="84"/>
      <c r="Z247" s="84"/>
    </row>
    <row r="248" spans="1:26" ht="12.75" customHeight="1" x14ac:dyDescent="0.35">
      <c r="A248" s="84"/>
      <c r="B248" s="153"/>
      <c r="C248" s="91"/>
      <c r="D248" s="91"/>
      <c r="E248" s="91"/>
      <c r="F248" s="162"/>
      <c r="G248" s="84"/>
      <c r="H248" s="84"/>
      <c r="I248" s="84"/>
      <c r="J248" s="84"/>
      <c r="K248" s="84"/>
      <c r="L248" s="84"/>
      <c r="M248" s="84"/>
      <c r="N248" s="84"/>
      <c r="O248" s="84"/>
      <c r="P248" s="84"/>
      <c r="Q248" s="84"/>
      <c r="R248" s="84"/>
      <c r="S248" s="84"/>
      <c r="T248" s="84"/>
      <c r="U248" s="84"/>
      <c r="V248" s="84"/>
      <c r="W248" s="84"/>
      <c r="X248" s="84"/>
      <c r="Y248" s="84"/>
      <c r="Z248" s="84"/>
    </row>
    <row r="249" spans="1:26" ht="12.75" customHeight="1" x14ac:dyDescent="0.35">
      <c r="A249" s="84"/>
      <c r="B249" s="153"/>
      <c r="C249" s="91"/>
      <c r="D249" s="91"/>
      <c r="E249" s="91"/>
      <c r="F249" s="162"/>
      <c r="G249" s="84"/>
      <c r="H249" s="84"/>
      <c r="I249" s="84"/>
      <c r="J249" s="84"/>
      <c r="K249" s="84"/>
      <c r="L249" s="84"/>
      <c r="M249" s="84"/>
      <c r="N249" s="84"/>
      <c r="O249" s="84"/>
      <c r="P249" s="84"/>
      <c r="Q249" s="84"/>
      <c r="R249" s="84"/>
      <c r="S249" s="84"/>
      <c r="T249" s="84"/>
      <c r="U249" s="84"/>
      <c r="V249" s="84"/>
      <c r="W249" s="84"/>
      <c r="X249" s="84"/>
      <c r="Y249" s="84"/>
      <c r="Z249" s="84"/>
    </row>
    <row r="250" spans="1:26" ht="12.75" customHeight="1" x14ac:dyDescent="0.35">
      <c r="A250" s="84"/>
      <c r="B250" s="153"/>
      <c r="C250" s="91"/>
      <c r="D250" s="91"/>
      <c r="E250" s="91"/>
      <c r="F250" s="162"/>
      <c r="G250" s="84"/>
      <c r="H250" s="84"/>
      <c r="I250" s="84"/>
      <c r="J250" s="84"/>
      <c r="K250" s="84"/>
      <c r="L250" s="84"/>
      <c r="M250" s="84"/>
      <c r="N250" s="84"/>
      <c r="O250" s="84"/>
      <c r="P250" s="84"/>
      <c r="Q250" s="84"/>
      <c r="R250" s="84"/>
      <c r="S250" s="84"/>
      <c r="T250" s="84"/>
      <c r="U250" s="84"/>
      <c r="V250" s="84"/>
      <c r="W250" s="84"/>
      <c r="X250" s="84"/>
      <c r="Y250" s="84"/>
      <c r="Z250" s="84"/>
    </row>
    <row r="251" spans="1:26" ht="12.75" customHeight="1" x14ac:dyDescent="0.35">
      <c r="A251" s="84"/>
      <c r="B251" s="153"/>
      <c r="C251" s="91"/>
      <c r="D251" s="91"/>
      <c r="E251" s="91"/>
      <c r="F251" s="162"/>
      <c r="G251" s="84"/>
      <c r="H251" s="84"/>
      <c r="I251" s="84"/>
      <c r="J251" s="84"/>
      <c r="K251" s="84"/>
      <c r="L251" s="84"/>
      <c r="M251" s="84"/>
      <c r="N251" s="84"/>
      <c r="O251" s="84"/>
      <c r="P251" s="84"/>
      <c r="Q251" s="84"/>
      <c r="R251" s="84"/>
      <c r="S251" s="84"/>
      <c r="T251" s="84"/>
      <c r="U251" s="84"/>
      <c r="V251" s="84"/>
      <c r="W251" s="84"/>
      <c r="X251" s="84"/>
      <c r="Y251" s="84"/>
      <c r="Z251" s="84"/>
    </row>
    <row r="252" spans="1:26" ht="12.75" customHeight="1" x14ac:dyDescent="0.35">
      <c r="A252" s="84"/>
      <c r="B252" s="153"/>
      <c r="C252" s="91"/>
      <c r="D252" s="91"/>
      <c r="E252" s="91"/>
      <c r="F252" s="162"/>
      <c r="G252" s="84"/>
      <c r="H252" s="84"/>
      <c r="I252" s="84"/>
      <c r="J252" s="84"/>
      <c r="K252" s="84"/>
      <c r="L252" s="84"/>
      <c r="M252" s="84"/>
      <c r="N252" s="84"/>
      <c r="O252" s="84"/>
      <c r="P252" s="84"/>
      <c r="Q252" s="84"/>
      <c r="R252" s="84"/>
      <c r="S252" s="84"/>
      <c r="T252" s="84"/>
      <c r="U252" s="84"/>
      <c r="V252" s="84"/>
      <c r="W252" s="84"/>
      <c r="X252" s="84"/>
      <c r="Y252" s="84"/>
      <c r="Z252" s="84"/>
    </row>
    <row r="253" spans="1:26" ht="12.75" customHeight="1" x14ac:dyDescent="0.35">
      <c r="A253" s="84"/>
      <c r="B253" s="153"/>
      <c r="C253" s="91"/>
      <c r="D253" s="91"/>
      <c r="E253" s="91"/>
      <c r="F253" s="162"/>
      <c r="G253" s="84"/>
      <c r="H253" s="84"/>
      <c r="I253" s="84"/>
      <c r="J253" s="84"/>
      <c r="K253" s="84"/>
      <c r="L253" s="84"/>
      <c r="M253" s="84"/>
      <c r="N253" s="84"/>
      <c r="O253" s="84"/>
      <c r="P253" s="84"/>
      <c r="Q253" s="84"/>
      <c r="R253" s="84"/>
      <c r="S253" s="84"/>
      <c r="T253" s="84"/>
      <c r="U253" s="84"/>
      <c r="V253" s="84"/>
      <c r="W253" s="84"/>
      <c r="X253" s="84"/>
      <c r="Y253" s="84"/>
      <c r="Z253" s="84"/>
    </row>
    <row r="254" spans="1:26" ht="12.75" customHeight="1" x14ac:dyDescent="0.35">
      <c r="A254" s="84"/>
      <c r="B254" s="153"/>
      <c r="C254" s="91"/>
      <c r="D254" s="91"/>
      <c r="E254" s="91"/>
      <c r="F254" s="162"/>
      <c r="G254" s="84"/>
      <c r="H254" s="84"/>
      <c r="I254" s="84"/>
      <c r="J254" s="84"/>
      <c r="K254" s="84"/>
      <c r="L254" s="84"/>
      <c r="M254" s="84"/>
      <c r="N254" s="84"/>
      <c r="O254" s="84"/>
      <c r="P254" s="84"/>
      <c r="Q254" s="84"/>
      <c r="R254" s="84"/>
      <c r="S254" s="84"/>
      <c r="T254" s="84"/>
      <c r="U254" s="84"/>
      <c r="V254" s="84"/>
      <c r="W254" s="84"/>
      <c r="X254" s="84"/>
      <c r="Y254" s="84"/>
      <c r="Z254" s="84"/>
    </row>
    <row r="255" spans="1:26" ht="12.75" customHeight="1" x14ac:dyDescent="0.35">
      <c r="A255" s="84"/>
      <c r="B255" s="153"/>
      <c r="C255" s="91"/>
      <c r="D255" s="91"/>
      <c r="E255" s="91"/>
      <c r="F255" s="162"/>
      <c r="G255" s="84"/>
      <c r="H255" s="84"/>
      <c r="I255" s="84"/>
      <c r="J255" s="84"/>
      <c r="K255" s="84"/>
      <c r="L255" s="84"/>
      <c r="M255" s="84"/>
      <c r="N255" s="84"/>
      <c r="O255" s="84"/>
      <c r="P255" s="84"/>
      <c r="Q255" s="84"/>
      <c r="R255" s="84"/>
      <c r="S255" s="84"/>
      <c r="T255" s="84"/>
      <c r="U255" s="84"/>
      <c r="V255" s="84"/>
      <c r="W255" s="84"/>
      <c r="X255" s="84"/>
      <c r="Y255" s="84"/>
      <c r="Z255" s="84"/>
    </row>
    <row r="256" spans="1:26" ht="12.75" customHeight="1" x14ac:dyDescent="0.35">
      <c r="A256" s="84"/>
      <c r="B256" s="153"/>
      <c r="C256" s="91"/>
      <c r="D256" s="91"/>
      <c r="E256" s="91"/>
      <c r="F256" s="162"/>
      <c r="G256" s="84"/>
      <c r="H256" s="84"/>
      <c r="I256" s="84"/>
      <c r="J256" s="84"/>
      <c r="K256" s="84"/>
      <c r="L256" s="84"/>
      <c r="M256" s="84"/>
      <c r="N256" s="84"/>
      <c r="O256" s="84"/>
      <c r="P256" s="84"/>
      <c r="Q256" s="84"/>
      <c r="R256" s="84"/>
      <c r="S256" s="84"/>
      <c r="T256" s="84"/>
      <c r="U256" s="84"/>
      <c r="V256" s="84"/>
      <c r="W256" s="84"/>
      <c r="X256" s="84"/>
      <c r="Y256" s="84"/>
      <c r="Z256" s="84"/>
    </row>
    <row r="257" spans="1:26" ht="12.75" customHeight="1" x14ac:dyDescent="0.35">
      <c r="A257" s="84"/>
      <c r="B257" s="153"/>
      <c r="C257" s="91"/>
      <c r="D257" s="91"/>
      <c r="E257" s="91"/>
      <c r="F257" s="162"/>
      <c r="G257" s="84"/>
      <c r="H257" s="84"/>
      <c r="I257" s="84"/>
      <c r="J257" s="84"/>
      <c r="K257" s="84"/>
      <c r="L257" s="84"/>
      <c r="M257" s="84"/>
      <c r="N257" s="84"/>
      <c r="O257" s="84"/>
      <c r="P257" s="84"/>
      <c r="Q257" s="84"/>
      <c r="R257" s="84"/>
      <c r="S257" s="84"/>
      <c r="T257" s="84"/>
      <c r="U257" s="84"/>
      <c r="V257" s="84"/>
      <c r="W257" s="84"/>
      <c r="X257" s="84"/>
      <c r="Y257" s="84"/>
      <c r="Z257" s="84"/>
    </row>
    <row r="258" spans="1:26" ht="12.75" customHeight="1" x14ac:dyDescent="0.35">
      <c r="A258" s="84"/>
      <c r="B258" s="153"/>
      <c r="C258" s="91"/>
      <c r="D258" s="91"/>
      <c r="E258" s="91"/>
      <c r="F258" s="162"/>
      <c r="G258" s="84"/>
      <c r="H258" s="84"/>
      <c r="I258" s="84"/>
      <c r="J258" s="84"/>
      <c r="K258" s="84"/>
      <c r="L258" s="84"/>
      <c r="M258" s="84"/>
      <c r="N258" s="84"/>
      <c r="O258" s="84"/>
      <c r="P258" s="84"/>
      <c r="Q258" s="84"/>
      <c r="R258" s="84"/>
      <c r="S258" s="84"/>
      <c r="T258" s="84"/>
      <c r="U258" s="84"/>
      <c r="V258" s="84"/>
      <c r="W258" s="84"/>
      <c r="X258" s="84"/>
      <c r="Y258" s="84"/>
      <c r="Z258" s="84"/>
    </row>
    <row r="259" spans="1:26" ht="12.75" customHeight="1" x14ac:dyDescent="0.35">
      <c r="A259" s="84"/>
      <c r="B259" s="153"/>
      <c r="C259" s="91"/>
      <c r="D259" s="91"/>
      <c r="E259" s="91"/>
      <c r="F259" s="162"/>
      <c r="G259" s="84"/>
      <c r="H259" s="84"/>
      <c r="I259" s="84"/>
      <c r="J259" s="84"/>
      <c r="K259" s="84"/>
      <c r="L259" s="84"/>
      <c r="M259" s="84"/>
      <c r="N259" s="84"/>
      <c r="O259" s="84"/>
      <c r="P259" s="84"/>
      <c r="Q259" s="84"/>
      <c r="R259" s="84"/>
      <c r="S259" s="84"/>
      <c r="T259" s="84"/>
      <c r="U259" s="84"/>
      <c r="V259" s="84"/>
      <c r="W259" s="84"/>
      <c r="X259" s="84"/>
      <c r="Y259" s="84"/>
      <c r="Z259" s="84"/>
    </row>
    <row r="260" spans="1:26" ht="12.75" customHeight="1" x14ac:dyDescent="0.35">
      <c r="A260" s="84"/>
      <c r="B260" s="153"/>
      <c r="C260" s="91"/>
      <c r="D260" s="91"/>
      <c r="E260" s="91"/>
      <c r="F260" s="162"/>
      <c r="G260" s="84"/>
      <c r="H260" s="84"/>
      <c r="I260" s="84"/>
      <c r="J260" s="84"/>
      <c r="K260" s="84"/>
      <c r="L260" s="84"/>
      <c r="M260" s="84"/>
      <c r="N260" s="84"/>
      <c r="O260" s="84"/>
      <c r="P260" s="84"/>
      <c r="Q260" s="84"/>
      <c r="R260" s="84"/>
      <c r="S260" s="84"/>
      <c r="T260" s="84"/>
      <c r="U260" s="84"/>
      <c r="V260" s="84"/>
      <c r="W260" s="84"/>
      <c r="X260" s="84"/>
      <c r="Y260" s="84"/>
      <c r="Z260" s="84"/>
    </row>
    <row r="261" spans="1:26" ht="12.75" customHeight="1" x14ac:dyDescent="0.35">
      <c r="A261" s="84"/>
      <c r="B261" s="153"/>
      <c r="C261" s="91"/>
      <c r="D261" s="91"/>
      <c r="E261" s="91"/>
      <c r="F261" s="162"/>
      <c r="G261" s="84"/>
      <c r="H261" s="84"/>
      <c r="I261" s="84"/>
      <c r="J261" s="84"/>
      <c r="K261" s="84"/>
      <c r="L261" s="84"/>
      <c r="M261" s="84"/>
      <c r="N261" s="84"/>
      <c r="O261" s="84"/>
      <c r="P261" s="84"/>
      <c r="Q261" s="84"/>
      <c r="R261" s="84"/>
      <c r="S261" s="84"/>
      <c r="T261" s="84"/>
      <c r="U261" s="84"/>
      <c r="V261" s="84"/>
      <c r="W261" s="84"/>
      <c r="X261" s="84"/>
      <c r="Y261" s="84"/>
      <c r="Z261" s="84"/>
    </row>
    <row r="262" spans="1:26" ht="12.75" customHeight="1" x14ac:dyDescent="0.35">
      <c r="A262" s="84"/>
      <c r="B262" s="153"/>
      <c r="C262" s="91"/>
      <c r="D262" s="91"/>
      <c r="E262" s="91"/>
      <c r="F262" s="162"/>
      <c r="G262" s="84"/>
      <c r="H262" s="84"/>
      <c r="I262" s="84"/>
      <c r="J262" s="84"/>
      <c r="K262" s="84"/>
      <c r="L262" s="84"/>
      <c r="M262" s="84"/>
      <c r="N262" s="84"/>
      <c r="O262" s="84"/>
      <c r="P262" s="84"/>
      <c r="Q262" s="84"/>
      <c r="R262" s="84"/>
      <c r="S262" s="84"/>
      <c r="T262" s="84"/>
      <c r="U262" s="84"/>
      <c r="V262" s="84"/>
      <c r="W262" s="84"/>
      <c r="X262" s="84"/>
      <c r="Y262" s="84"/>
      <c r="Z262" s="84"/>
    </row>
    <row r="263" spans="1:26" ht="12.75" customHeight="1" x14ac:dyDescent="0.35">
      <c r="A263" s="84"/>
      <c r="B263" s="153"/>
      <c r="C263" s="91"/>
      <c r="D263" s="91"/>
      <c r="E263" s="91"/>
      <c r="F263" s="162"/>
      <c r="G263" s="84"/>
      <c r="H263" s="84"/>
      <c r="I263" s="84"/>
      <c r="J263" s="84"/>
      <c r="K263" s="84"/>
      <c r="L263" s="84"/>
      <c r="M263" s="84"/>
      <c r="N263" s="84"/>
      <c r="O263" s="84"/>
      <c r="P263" s="84"/>
      <c r="Q263" s="84"/>
      <c r="R263" s="84"/>
      <c r="S263" s="84"/>
      <c r="T263" s="84"/>
      <c r="U263" s="84"/>
      <c r="V263" s="84"/>
      <c r="W263" s="84"/>
      <c r="X263" s="84"/>
      <c r="Y263" s="84"/>
      <c r="Z263" s="84"/>
    </row>
    <row r="264" spans="1:26" ht="12.75" customHeight="1" x14ac:dyDescent="0.35">
      <c r="A264" s="84"/>
      <c r="B264" s="153"/>
      <c r="C264" s="91"/>
      <c r="D264" s="91"/>
      <c r="E264" s="91"/>
      <c r="F264" s="162"/>
      <c r="G264" s="84"/>
      <c r="H264" s="84"/>
      <c r="I264" s="84"/>
      <c r="J264" s="84"/>
      <c r="K264" s="84"/>
      <c r="L264" s="84"/>
      <c r="M264" s="84"/>
      <c r="N264" s="84"/>
      <c r="O264" s="84"/>
      <c r="P264" s="84"/>
      <c r="Q264" s="84"/>
      <c r="R264" s="84"/>
      <c r="S264" s="84"/>
      <c r="T264" s="84"/>
      <c r="U264" s="84"/>
      <c r="V264" s="84"/>
      <c r="W264" s="84"/>
      <c r="X264" s="84"/>
      <c r="Y264" s="84"/>
      <c r="Z264" s="84"/>
    </row>
    <row r="265" spans="1:26" ht="12.75" customHeight="1" x14ac:dyDescent="0.35">
      <c r="A265" s="84"/>
      <c r="B265" s="153"/>
      <c r="C265" s="91"/>
      <c r="D265" s="91"/>
      <c r="E265" s="91"/>
      <c r="F265" s="162"/>
      <c r="G265" s="84"/>
      <c r="H265" s="84"/>
      <c r="I265" s="84"/>
      <c r="J265" s="84"/>
      <c r="K265" s="84"/>
      <c r="L265" s="84"/>
      <c r="M265" s="84"/>
      <c r="N265" s="84"/>
      <c r="O265" s="84"/>
      <c r="P265" s="84"/>
      <c r="Q265" s="84"/>
      <c r="R265" s="84"/>
      <c r="S265" s="84"/>
      <c r="T265" s="84"/>
      <c r="U265" s="84"/>
      <c r="V265" s="84"/>
      <c r="W265" s="84"/>
      <c r="X265" s="84"/>
      <c r="Y265" s="84"/>
      <c r="Z265" s="84"/>
    </row>
    <row r="266" spans="1:26" ht="12.75" customHeight="1" x14ac:dyDescent="0.35">
      <c r="A266" s="84"/>
      <c r="B266" s="153"/>
      <c r="C266" s="91"/>
      <c r="D266" s="91"/>
      <c r="E266" s="91"/>
      <c r="F266" s="162"/>
      <c r="G266" s="84"/>
      <c r="H266" s="84"/>
      <c r="I266" s="84"/>
      <c r="J266" s="84"/>
      <c r="K266" s="84"/>
      <c r="L266" s="84"/>
      <c r="M266" s="84"/>
      <c r="N266" s="84"/>
      <c r="O266" s="84"/>
      <c r="P266" s="84"/>
      <c r="Q266" s="84"/>
      <c r="R266" s="84"/>
      <c r="S266" s="84"/>
      <c r="T266" s="84"/>
      <c r="U266" s="84"/>
      <c r="V266" s="84"/>
      <c r="W266" s="84"/>
      <c r="X266" s="84"/>
      <c r="Y266" s="84"/>
      <c r="Z266" s="84"/>
    </row>
    <row r="267" spans="1:26" ht="12.75" customHeight="1" x14ac:dyDescent="0.35">
      <c r="A267" s="84"/>
      <c r="B267" s="153"/>
      <c r="C267" s="91"/>
      <c r="D267" s="91"/>
      <c r="E267" s="91"/>
      <c r="F267" s="162"/>
      <c r="G267" s="84"/>
      <c r="H267" s="84"/>
      <c r="I267" s="84"/>
      <c r="J267" s="84"/>
      <c r="K267" s="84"/>
      <c r="L267" s="84"/>
      <c r="M267" s="84"/>
      <c r="N267" s="84"/>
      <c r="O267" s="84"/>
      <c r="P267" s="84"/>
      <c r="Q267" s="84"/>
      <c r="R267" s="84"/>
      <c r="S267" s="84"/>
      <c r="T267" s="84"/>
      <c r="U267" s="84"/>
      <c r="V267" s="84"/>
      <c r="W267" s="84"/>
      <c r="X267" s="84"/>
      <c r="Y267" s="84"/>
      <c r="Z267" s="84"/>
    </row>
    <row r="268" spans="1:26" ht="12.75" customHeight="1" x14ac:dyDescent="0.35">
      <c r="A268" s="84"/>
      <c r="B268" s="153"/>
      <c r="C268" s="91"/>
      <c r="D268" s="91"/>
      <c r="E268" s="91"/>
      <c r="F268" s="162"/>
      <c r="G268" s="84"/>
      <c r="H268" s="84"/>
      <c r="I268" s="84"/>
      <c r="J268" s="84"/>
      <c r="K268" s="84"/>
      <c r="L268" s="84"/>
      <c r="M268" s="84"/>
      <c r="N268" s="84"/>
      <c r="O268" s="84"/>
      <c r="P268" s="84"/>
      <c r="Q268" s="84"/>
      <c r="R268" s="84"/>
      <c r="S268" s="84"/>
      <c r="T268" s="84"/>
      <c r="U268" s="84"/>
      <c r="V268" s="84"/>
      <c r="W268" s="84"/>
      <c r="X268" s="84"/>
      <c r="Y268" s="84"/>
      <c r="Z268" s="84"/>
    </row>
    <row r="269" spans="1:26" ht="12.75" customHeight="1" x14ac:dyDescent="0.35">
      <c r="A269" s="84"/>
      <c r="B269" s="153"/>
      <c r="C269" s="91"/>
      <c r="D269" s="91"/>
      <c r="E269" s="91"/>
      <c r="F269" s="162"/>
      <c r="G269" s="84"/>
      <c r="H269" s="84"/>
      <c r="I269" s="84"/>
      <c r="J269" s="84"/>
      <c r="K269" s="84"/>
      <c r="L269" s="84"/>
      <c r="M269" s="84"/>
      <c r="N269" s="84"/>
      <c r="O269" s="84"/>
      <c r="P269" s="84"/>
      <c r="Q269" s="84"/>
      <c r="R269" s="84"/>
      <c r="S269" s="84"/>
      <c r="T269" s="84"/>
      <c r="U269" s="84"/>
      <c r="V269" s="84"/>
      <c r="W269" s="84"/>
      <c r="X269" s="84"/>
      <c r="Y269" s="84"/>
      <c r="Z269" s="84"/>
    </row>
    <row r="270" spans="1:26" ht="12.75" customHeight="1" x14ac:dyDescent="0.35">
      <c r="A270" s="84"/>
      <c r="B270" s="153"/>
      <c r="C270" s="91"/>
      <c r="D270" s="91"/>
      <c r="E270" s="91"/>
      <c r="F270" s="162"/>
      <c r="G270" s="84"/>
      <c r="H270" s="84"/>
      <c r="I270" s="84"/>
      <c r="J270" s="84"/>
      <c r="K270" s="84"/>
      <c r="L270" s="84"/>
      <c r="M270" s="84"/>
      <c r="N270" s="84"/>
      <c r="O270" s="84"/>
      <c r="P270" s="84"/>
      <c r="Q270" s="84"/>
      <c r="R270" s="84"/>
      <c r="S270" s="84"/>
      <c r="T270" s="84"/>
      <c r="U270" s="84"/>
      <c r="V270" s="84"/>
      <c r="W270" s="84"/>
      <c r="X270" s="84"/>
      <c r="Y270" s="84"/>
      <c r="Z270" s="84"/>
    </row>
    <row r="271" spans="1:26" ht="12.75" customHeight="1" x14ac:dyDescent="0.35">
      <c r="A271" s="84"/>
      <c r="B271" s="153"/>
      <c r="C271" s="91"/>
      <c r="D271" s="91"/>
      <c r="E271" s="91"/>
      <c r="F271" s="162"/>
      <c r="G271" s="84"/>
      <c r="H271" s="84"/>
      <c r="I271" s="84"/>
      <c r="J271" s="84"/>
      <c r="K271" s="84"/>
      <c r="L271" s="84"/>
      <c r="M271" s="84"/>
      <c r="N271" s="84"/>
      <c r="O271" s="84"/>
      <c r="P271" s="84"/>
      <c r="Q271" s="84"/>
      <c r="R271" s="84"/>
      <c r="S271" s="84"/>
      <c r="T271" s="84"/>
      <c r="U271" s="84"/>
      <c r="V271" s="84"/>
      <c r="W271" s="84"/>
      <c r="X271" s="84"/>
      <c r="Y271" s="84"/>
      <c r="Z271" s="84"/>
    </row>
    <row r="272" spans="1:26" ht="12.75" customHeight="1" x14ac:dyDescent="0.35">
      <c r="A272" s="84"/>
      <c r="B272" s="153"/>
      <c r="C272" s="91"/>
      <c r="D272" s="91"/>
      <c r="E272" s="91"/>
      <c r="F272" s="162"/>
      <c r="G272" s="84"/>
      <c r="H272" s="84"/>
      <c r="I272" s="84"/>
      <c r="J272" s="84"/>
      <c r="K272" s="84"/>
      <c r="L272" s="84"/>
      <c r="M272" s="84"/>
      <c r="N272" s="84"/>
      <c r="O272" s="84"/>
      <c r="P272" s="84"/>
      <c r="Q272" s="84"/>
      <c r="R272" s="84"/>
      <c r="S272" s="84"/>
      <c r="T272" s="84"/>
      <c r="U272" s="84"/>
      <c r="V272" s="84"/>
      <c r="W272" s="84"/>
      <c r="X272" s="84"/>
      <c r="Y272" s="84"/>
      <c r="Z272" s="84"/>
    </row>
    <row r="273" spans="1:26" ht="12.75" customHeight="1" x14ac:dyDescent="0.35">
      <c r="A273" s="84"/>
      <c r="B273" s="153"/>
      <c r="C273" s="91"/>
      <c r="D273" s="91"/>
      <c r="E273" s="91"/>
      <c r="F273" s="162"/>
      <c r="G273" s="84"/>
      <c r="H273" s="84"/>
      <c r="I273" s="84"/>
      <c r="J273" s="84"/>
      <c r="K273" s="84"/>
      <c r="L273" s="84"/>
      <c r="M273" s="84"/>
      <c r="N273" s="84"/>
      <c r="O273" s="84"/>
      <c r="P273" s="84"/>
      <c r="Q273" s="84"/>
      <c r="R273" s="84"/>
      <c r="S273" s="84"/>
      <c r="T273" s="84"/>
      <c r="U273" s="84"/>
      <c r="V273" s="84"/>
      <c r="W273" s="84"/>
      <c r="X273" s="84"/>
      <c r="Y273" s="84"/>
      <c r="Z273" s="84"/>
    </row>
    <row r="274" spans="1:26" ht="12.75" customHeight="1" x14ac:dyDescent="0.35">
      <c r="A274" s="84"/>
      <c r="B274" s="153"/>
      <c r="C274" s="91"/>
      <c r="D274" s="91"/>
      <c r="E274" s="91"/>
      <c r="F274" s="162"/>
      <c r="G274" s="84"/>
      <c r="H274" s="84"/>
      <c r="I274" s="84"/>
      <c r="J274" s="84"/>
      <c r="K274" s="84"/>
      <c r="L274" s="84"/>
      <c r="M274" s="84"/>
      <c r="N274" s="84"/>
      <c r="O274" s="84"/>
      <c r="P274" s="84"/>
      <c r="Q274" s="84"/>
      <c r="R274" s="84"/>
      <c r="S274" s="84"/>
      <c r="T274" s="84"/>
      <c r="U274" s="84"/>
      <c r="V274" s="84"/>
      <c r="W274" s="84"/>
      <c r="X274" s="84"/>
      <c r="Y274" s="84"/>
      <c r="Z274" s="84"/>
    </row>
    <row r="275" spans="1:26" ht="12.75" customHeight="1" x14ac:dyDescent="0.35">
      <c r="A275" s="84"/>
      <c r="B275" s="153"/>
      <c r="C275" s="91"/>
      <c r="D275" s="91"/>
      <c r="E275" s="91"/>
      <c r="F275" s="162"/>
      <c r="G275" s="84"/>
      <c r="H275" s="84"/>
      <c r="I275" s="84"/>
      <c r="J275" s="84"/>
      <c r="K275" s="84"/>
      <c r="L275" s="84"/>
      <c r="M275" s="84"/>
      <c r="N275" s="84"/>
      <c r="O275" s="84"/>
      <c r="P275" s="84"/>
      <c r="Q275" s="84"/>
      <c r="R275" s="84"/>
      <c r="S275" s="84"/>
      <c r="T275" s="84"/>
      <c r="U275" s="84"/>
      <c r="V275" s="84"/>
      <c r="W275" s="84"/>
      <c r="X275" s="84"/>
      <c r="Y275" s="84"/>
      <c r="Z275" s="84"/>
    </row>
    <row r="276" spans="1:26" ht="12.75" customHeight="1" x14ac:dyDescent="0.35">
      <c r="A276" s="84"/>
      <c r="B276" s="153"/>
      <c r="C276" s="91"/>
      <c r="D276" s="91"/>
      <c r="E276" s="91"/>
      <c r="F276" s="162"/>
      <c r="G276" s="84"/>
      <c r="H276" s="84"/>
      <c r="I276" s="84"/>
      <c r="J276" s="84"/>
      <c r="K276" s="84"/>
      <c r="L276" s="84"/>
      <c r="M276" s="84"/>
      <c r="N276" s="84"/>
      <c r="O276" s="84"/>
      <c r="P276" s="84"/>
      <c r="Q276" s="84"/>
      <c r="R276" s="84"/>
      <c r="S276" s="84"/>
      <c r="T276" s="84"/>
      <c r="U276" s="84"/>
      <c r="V276" s="84"/>
      <c r="W276" s="84"/>
      <c r="X276" s="84"/>
      <c r="Y276" s="84"/>
      <c r="Z276" s="84"/>
    </row>
    <row r="277" spans="1:26" ht="12.75" customHeight="1" x14ac:dyDescent="0.35">
      <c r="A277" s="84"/>
      <c r="B277" s="153"/>
      <c r="C277" s="91"/>
      <c r="D277" s="91"/>
      <c r="E277" s="91"/>
      <c r="F277" s="162"/>
      <c r="G277" s="84"/>
      <c r="H277" s="84"/>
      <c r="I277" s="84"/>
      <c r="J277" s="84"/>
      <c r="K277" s="84"/>
      <c r="L277" s="84"/>
      <c r="M277" s="84"/>
      <c r="N277" s="84"/>
      <c r="O277" s="84"/>
      <c r="P277" s="84"/>
      <c r="Q277" s="84"/>
      <c r="R277" s="84"/>
      <c r="S277" s="84"/>
      <c r="T277" s="84"/>
      <c r="U277" s="84"/>
      <c r="V277" s="84"/>
      <c r="W277" s="84"/>
      <c r="X277" s="84"/>
      <c r="Y277" s="84"/>
      <c r="Z277" s="84"/>
    </row>
    <row r="278" spans="1:26" ht="12.75" customHeight="1" x14ac:dyDescent="0.35">
      <c r="A278" s="84"/>
      <c r="B278" s="153"/>
      <c r="C278" s="91"/>
      <c r="D278" s="91"/>
      <c r="E278" s="91"/>
      <c r="F278" s="162"/>
      <c r="G278" s="84"/>
      <c r="H278" s="84"/>
      <c r="I278" s="84"/>
      <c r="J278" s="84"/>
      <c r="K278" s="84"/>
      <c r="L278" s="84"/>
      <c r="M278" s="84"/>
      <c r="N278" s="84"/>
      <c r="O278" s="84"/>
      <c r="P278" s="84"/>
      <c r="Q278" s="84"/>
      <c r="R278" s="84"/>
      <c r="S278" s="84"/>
      <c r="T278" s="84"/>
      <c r="U278" s="84"/>
      <c r="V278" s="84"/>
      <c r="W278" s="84"/>
      <c r="X278" s="84"/>
      <c r="Y278" s="84"/>
      <c r="Z278" s="84"/>
    </row>
    <row r="279" spans="1:26" ht="12.75" customHeight="1" x14ac:dyDescent="0.35">
      <c r="A279" s="84"/>
      <c r="B279" s="153"/>
      <c r="C279" s="91"/>
      <c r="D279" s="91"/>
      <c r="E279" s="91"/>
      <c r="F279" s="162"/>
      <c r="G279" s="84"/>
      <c r="H279" s="84"/>
      <c r="I279" s="84"/>
      <c r="J279" s="84"/>
      <c r="K279" s="84"/>
      <c r="L279" s="84"/>
      <c r="M279" s="84"/>
      <c r="N279" s="84"/>
      <c r="O279" s="84"/>
      <c r="P279" s="84"/>
      <c r="Q279" s="84"/>
      <c r="R279" s="84"/>
      <c r="S279" s="84"/>
      <c r="T279" s="84"/>
      <c r="U279" s="84"/>
      <c r="V279" s="84"/>
      <c r="W279" s="84"/>
      <c r="X279" s="84"/>
      <c r="Y279" s="84"/>
      <c r="Z279" s="84"/>
    </row>
    <row r="280" spans="1:26" ht="12.75" customHeight="1" x14ac:dyDescent="0.35">
      <c r="A280" s="84"/>
      <c r="B280" s="153"/>
      <c r="C280" s="91"/>
      <c r="D280" s="91"/>
      <c r="E280" s="91"/>
      <c r="F280" s="162"/>
      <c r="G280" s="84"/>
      <c r="H280" s="84"/>
      <c r="I280" s="84"/>
      <c r="J280" s="84"/>
      <c r="K280" s="84"/>
      <c r="L280" s="84"/>
      <c r="M280" s="84"/>
      <c r="N280" s="84"/>
      <c r="O280" s="84"/>
      <c r="P280" s="84"/>
      <c r="Q280" s="84"/>
      <c r="R280" s="84"/>
      <c r="S280" s="84"/>
      <c r="T280" s="84"/>
      <c r="U280" s="84"/>
      <c r="V280" s="84"/>
      <c r="W280" s="84"/>
      <c r="X280" s="84"/>
      <c r="Y280" s="84"/>
      <c r="Z280" s="84"/>
    </row>
    <row r="281" spans="1:26" ht="12.75" customHeight="1" x14ac:dyDescent="0.35">
      <c r="A281" s="84"/>
      <c r="B281" s="153"/>
      <c r="C281" s="91"/>
      <c r="D281" s="91"/>
      <c r="E281" s="91"/>
      <c r="F281" s="162"/>
      <c r="G281" s="84"/>
      <c r="H281" s="84"/>
      <c r="I281" s="84"/>
      <c r="J281" s="84"/>
      <c r="K281" s="84"/>
      <c r="L281" s="84"/>
      <c r="M281" s="84"/>
      <c r="N281" s="84"/>
      <c r="O281" s="84"/>
      <c r="P281" s="84"/>
      <c r="Q281" s="84"/>
      <c r="R281" s="84"/>
      <c r="S281" s="84"/>
      <c r="T281" s="84"/>
      <c r="U281" s="84"/>
      <c r="V281" s="84"/>
      <c r="W281" s="84"/>
      <c r="X281" s="84"/>
      <c r="Y281" s="84"/>
      <c r="Z281" s="84"/>
    </row>
    <row r="282" spans="1:26" ht="12.75" customHeight="1" x14ac:dyDescent="0.35">
      <c r="A282" s="84"/>
      <c r="B282" s="153"/>
      <c r="C282" s="91"/>
      <c r="D282" s="91"/>
      <c r="E282" s="91"/>
      <c r="F282" s="162"/>
      <c r="G282" s="84"/>
      <c r="H282" s="84"/>
      <c r="I282" s="84"/>
      <c r="J282" s="84"/>
      <c r="K282" s="84"/>
      <c r="L282" s="84"/>
      <c r="M282" s="84"/>
      <c r="N282" s="84"/>
      <c r="O282" s="84"/>
      <c r="P282" s="84"/>
      <c r="Q282" s="84"/>
      <c r="R282" s="84"/>
      <c r="S282" s="84"/>
      <c r="T282" s="84"/>
      <c r="U282" s="84"/>
      <c r="V282" s="84"/>
      <c r="W282" s="84"/>
      <c r="X282" s="84"/>
      <c r="Y282" s="84"/>
      <c r="Z282" s="84"/>
    </row>
    <row r="283" spans="1:26" ht="12.75" customHeight="1" x14ac:dyDescent="0.35">
      <c r="A283" s="84"/>
      <c r="B283" s="153"/>
      <c r="C283" s="91"/>
      <c r="D283" s="91"/>
      <c r="E283" s="91"/>
      <c r="F283" s="162"/>
      <c r="G283" s="84"/>
      <c r="H283" s="84"/>
      <c r="I283" s="84"/>
      <c r="J283" s="84"/>
      <c r="K283" s="84"/>
      <c r="L283" s="84"/>
      <c r="M283" s="84"/>
      <c r="N283" s="84"/>
      <c r="O283" s="84"/>
      <c r="P283" s="84"/>
      <c r="Q283" s="84"/>
      <c r="R283" s="84"/>
      <c r="S283" s="84"/>
      <c r="T283" s="84"/>
      <c r="U283" s="84"/>
      <c r="V283" s="84"/>
      <c r="W283" s="84"/>
      <c r="X283" s="84"/>
      <c r="Y283" s="84"/>
      <c r="Z283" s="84"/>
    </row>
    <row r="284" spans="1:26" ht="12.75" customHeight="1" x14ac:dyDescent="0.35">
      <c r="A284" s="84"/>
      <c r="B284" s="153"/>
      <c r="C284" s="91"/>
      <c r="D284" s="91"/>
      <c r="E284" s="91"/>
      <c r="F284" s="162"/>
      <c r="G284" s="84"/>
      <c r="H284" s="84"/>
      <c r="I284" s="84"/>
      <c r="J284" s="84"/>
      <c r="K284" s="84"/>
      <c r="L284" s="84"/>
      <c r="M284" s="84"/>
      <c r="N284" s="84"/>
      <c r="O284" s="84"/>
      <c r="P284" s="84"/>
      <c r="Q284" s="84"/>
      <c r="R284" s="84"/>
      <c r="S284" s="84"/>
      <c r="T284" s="84"/>
      <c r="U284" s="84"/>
      <c r="V284" s="84"/>
      <c r="W284" s="84"/>
      <c r="X284" s="84"/>
      <c r="Y284" s="84"/>
      <c r="Z284" s="84"/>
    </row>
    <row r="285" spans="1:26" ht="12.75" customHeight="1" x14ac:dyDescent="0.35">
      <c r="A285" s="84"/>
      <c r="B285" s="153"/>
      <c r="C285" s="91"/>
      <c r="D285" s="91"/>
      <c r="E285" s="91"/>
      <c r="F285" s="162"/>
      <c r="G285" s="84"/>
      <c r="H285" s="84"/>
      <c r="I285" s="84"/>
      <c r="J285" s="84"/>
      <c r="K285" s="84"/>
      <c r="L285" s="84"/>
      <c r="M285" s="84"/>
      <c r="N285" s="84"/>
      <c r="O285" s="84"/>
      <c r="P285" s="84"/>
      <c r="Q285" s="84"/>
      <c r="R285" s="84"/>
      <c r="S285" s="84"/>
      <c r="T285" s="84"/>
      <c r="U285" s="84"/>
      <c r="V285" s="84"/>
      <c r="W285" s="84"/>
      <c r="X285" s="84"/>
      <c r="Y285" s="84"/>
      <c r="Z285" s="84"/>
    </row>
    <row r="286" spans="1:26" ht="12.75" customHeight="1" x14ac:dyDescent="0.35">
      <c r="A286" s="84"/>
      <c r="B286" s="153"/>
      <c r="C286" s="91"/>
      <c r="D286" s="91"/>
      <c r="E286" s="91"/>
      <c r="F286" s="162"/>
      <c r="G286" s="84"/>
      <c r="H286" s="84"/>
      <c r="I286" s="84"/>
      <c r="J286" s="84"/>
      <c r="K286" s="84"/>
      <c r="L286" s="84"/>
      <c r="M286" s="84"/>
      <c r="N286" s="84"/>
      <c r="O286" s="84"/>
      <c r="P286" s="84"/>
      <c r="Q286" s="84"/>
      <c r="R286" s="84"/>
      <c r="S286" s="84"/>
      <c r="T286" s="84"/>
      <c r="U286" s="84"/>
      <c r="V286" s="84"/>
      <c r="W286" s="84"/>
      <c r="X286" s="84"/>
      <c r="Y286" s="84"/>
      <c r="Z286" s="84"/>
    </row>
    <row r="287" spans="1:26" ht="12.75" customHeight="1" x14ac:dyDescent="0.35">
      <c r="A287" s="84"/>
      <c r="B287" s="153"/>
      <c r="C287" s="91"/>
      <c r="D287" s="91"/>
      <c r="E287" s="91"/>
      <c r="F287" s="162"/>
      <c r="G287" s="84"/>
      <c r="H287" s="84"/>
      <c r="I287" s="84"/>
      <c r="J287" s="84"/>
      <c r="K287" s="84"/>
      <c r="L287" s="84"/>
      <c r="M287" s="84"/>
      <c r="N287" s="84"/>
      <c r="O287" s="84"/>
      <c r="P287" s="84"/>
      <c r="Q287" s="84"/>
      <c r="R287" s="84"/>
      <c r="S287" s="84"/>
      <c r="T287" s="84"/>
      <c r="U287" s="84"/>
      <c r="V287" s="84"/>
      <c r="W287" s="84"/>
      <c r="X287" s="84"/>
      <c r="Y287" s="84"/>
      <c r="Z287" s="84"/>
    </row>
    <row r="288" spans="1:26" ht="12.75" customHeight="1" x14ac:dyDescent="0.35">
      <c r="A288" s="84"/>
      <c r="B288" s="153"/>
      <c r="C288" s="91"/>
      <c r="D288" s="91"/>
      <c r="E288" s="91"/>
      <c r="F288" s="162"/>
      <c r="G288" s="84"/>
      <c r="H288" s="84"/>
      <c r="I288" s="84"/>
      <c r="J288" s="84"/>
      <c r="K288" s="84"/>
      <c r="L288" s="84"/>
      <c r="M288" s="84"/>
      <c r="N288" s="84"/>
      <c r="O288" s="84"/>
      <c r="P288" s="84"/>
      <c r="Q288" s="84"/>
      <c r="R288" s="84"/>
      <c r="S288" s="84"/>
      <c r="T288" s="84"/>
      <c r="U288" s="84"/>
      <c r="V288" s="84"/>
      <c r="W288" s="84"/>
      <c r="X288" s="84"/>
      <c r="Y288" s="84"/>
      <c r="Z288" s="84"/>
    </row>
    <row r="289" spans="1:26" ht="12.75" customHeight="1" x14ac:dyDescent="0.35">
      <c r="A289" s="84"/>
      <c r="B289" s="153"/>
      <c r="C289" s="91"/>
      <c r="D289" s="91"/>
      <c r="E289" s="91"/>
      <c r="F289" s="162"/>
      <c r="G289" s="84"/>
      <c r="H289" s="84"/>
      <c r="I289" s="84"/>
      <c r="J289" s="84"/>
      <c r="K289" s="84"/>
      <c r="L289" s="84"/>
      <c r="M289" s="84"/>
      <c r="N289" s="84"/>
      <c r="O289" s="84"/>
      <c r="P289" s="84"/>
      <c r="Q289" s="84"/>
      <c r="R289" s="84"/>
      <c r="S289" s="84"/>
      <c r="T289" s="84"/>
      <c r="U289" s="84"/>
      <c r="V289" s="84"/>
      <c r="W289" s="84"/>
      <c r="X289" s="84"/>
      <c r="Y289" s="84"/>
      <c r="Z289" s="84"/>
    </row>
    <row r="290" spans="1:26" ht="12.75" customHeight="1" x14ac:dyDescent="0.35">
      <c r="A290" s="84"/>
      <c r="B290" s="153"/>
      <c r="C290" s="91"/>
      <c r="D290" s="91"/>
      <c r="E290" s="91"/>
      <c r="F290" s="162"/>
      <c r="G290" s="84"/>
      <c r="H290" s="84"/>
      <c r="I290" s="84"/>
      <c r="J290" s="84"/>
      <c r="K290" s="84"/>
      <c r="L290" s="84"/>
      <c r="M290" s="84"/>
      <c r="N290" s="84"/>
      <c r="O290" s="84"/>
      <c r="P290" s="84"/>
      <c r="Q290" s="84"/>
      <c r="R290" s="84"/>
      <c r="S290" s="84"/>
      <c r="T290" s="84"/>
      <c r="U290" s="84"/>
      <c r="V290" s="84"/>
      <c r="W290" s="84"/>
      <c r="X290" s="84"/>
      <c r="Y290" s="84"/>
      <c r="Z290" s="84"/>
    </row>
    <row r="291" spans="1:26" ht="12.75" customHeight="1" x14ac:dyDescent="0.35">
      <c r="A291" s="84"/>
      <c r="B291" s="153"/>
      <c r="C291" s="91"/>
      <c r="D291" s="91"/>
      <c r="E291" s="91"/>
      <c r="F291" s="162"/>
      <c r="G291" s="84"/>
      <c r="H291" s="84"/>
      <c r="I291" s="84"/>
      <c r="J291" s="84"/>
      <c r="K291" s="84"/>
      <c r="L291" s="84"/>
      <c r="M291" s="84"/>
      <c r="N291" s="84"/>
      <c r="O291" s="84"/>
      <c r="P291" s="84"/>
      <c r="Q291" s="84"/>
      <c r="R291" s="84"/>
      <c r="S291" s="84"/>
      <c r="T291" s="84"/>
      <c r="U291" s="84"/>
      <c r="V291" s="84"/>
      <c r="W291" s="84"/>
      <c r="X291" s="84"/>
      <c r="Y291" s="84"/>
      <c r="Z291" s="84"/>
    </row>
    <row r="292" spans="1:26" ht="12.75" customHeight="1" x14ac:dyDescent="0.35">
      <c r="A292" s="84"/>
      <c r="B292" s="153"/>
      <c r="C292" s="91"/>
      <c r="D292" s="91"/>
      <c r="E292" s="91"/>
      <c r="F292" s="162"/>
      <c r="G292" s="84"/>
      <c r="H292" s="84"/>
      <c r="I292" s="84"/>
      <c r="J292" s="84"/>
      <c r="K292" s="84"/>
      <c r="L292" s="84"/>
      <c r="M292" s="84"/>
      <c r="N292" s="84"/>
      <c r="O292" s="84"/>
      <c r="P292" s="84"/>
      <c r="Q292" s="84"/>
      <c r="R292" s="84"/>
      <c r="S292" s="84"/>
      <c r="T292" s="84"/>
      <c r="U292" s="84"/>
      <c r="V292" s="84"/>
      <c r="W292" s="84"/>
      <c r="X292" s="84"/>
      <c r="Y292" s="84"/>
      <c r="Z292" s="84"/>
    </row>
    <row r="293" spans="1:26" ht="12.75" customHeight="1" x14ac:dyDescent="0.35">
      <c r="A293" s="84"/>
      <c r="B293" s="153"/>
      <c r="C293" s="91"/>
      <c r="D293" s="91"/>
      <c r="E293" s="91"/>
      <c r="F293" s="162"/>
      <c r="G293" s="84"/>
      <c r="H293" s="84"/>
      <c r="I293" s="84"/>
      <c r="J293" s="84"/>
      <c r="K293" s="84"/>
      <c r="L293" s="84"/>
      <c r="M293" s="84"/>
      <c r="N293" s="84"/>
      <c r="O293" s="84"/>
      <c r="P293" s="84"/>
      <c r="Q293" s="84"/>
      <c r="R293" s="84"/>
      <c r="S293" s="84"/>
      <c r="T293" s="84"/>
      <c r="U293" s="84"/>
      <c r="V293" s="84"/>
      <c r="W293" s="84"/>
      <c r="X293" s="84"/>
      <c r="Y293" s="84"/>
      <c r="Z293" s="84"/>
    </row>
    <row r="294" spans="1:26" ht="12.75" customHeight="1" x14ac:dyDescent="0.35">
      <c r="A294" s="84"/>
      <c r="B294" s="153"/>
      <c r="C294" s="91"/>
      <c r="D294" s="91"/>
      <c r="E294" s="91"/>
      <c r="F294" s="162"/>
      <c r="G294" s="84"/>
      <c r="H294" s="84"/>
      <c r="I294" s="84"/>
      <c r="J294" s="84"/>
      <c r="K294" s="84"/>
      <c r="L294" s="84"/>
      <c r="M294" s="84"/>
      <c r="N294" s="84"/>
      <c r="O294" s="84"/>
      <c r="P294" s="84"/>
      <c r="Q294" s="84"/>
      <c r="R294" s="84"/>
      <c r="S294" s="84"/>
      <c r="T294" s="84"/>
      <c r="U294" s="84"/>
      <c r="V294" s="84"/>
      <c r="W294" s="84"/>
      <c r="X294" s="84"/>
      <c r="Y294" s="84"/>
      <c r="Z294" s="84"/>
    </row>
    <row r="295" spans="1:26" ht="12.75" customHeight="1" x14ac:dyDescent="0.35">
      <c r="A295" s="84"/>
      <c r="B295" s="153"/>
      <c r="C295" s="91"/>
      <c r="D295" s="91"/>
      <c r="E295" s="91"/>
      <c r="F295" s="162"/>
      <c r="G295" s="84"/>
      <c r="H295" s="84"/>
      <c r="I295" s="84"/>
      <c r="J295" s="84"/>
      <c r="K295" s="84"/>
      <c r="L295" s="84"/>
      <c r="M295" s="84"/>
      <c r="N295" s="84"/>
      <c r="O295" s="84"/>
      <c r="P295" s="84"/>
      <c r="Q295" s="84"/>
      <c r="R295" s="84"/>
      <c r="S295" s="84"/>
      <c r="T295" s="84"/>
      <c r="U295" s="84"/>
      <c r="V295" s="84"/>
      <c r="W295" s="84"/>
      <c r="X295" s="84"/>
      <c r="Y295" s="84"/>
      <c r="Z295" s="84"/>
    </row>
    <row r="296" spans="1:26" ht="12.75" customHeight="1" x14ac:dyDescent="0.35">
      <c r="A296" s="84"/>
      <c r="B296" s="153"/>
      <c r="C296" s="91"/>
      <c r="D296" s="91"/>
      <c r="E296" s="91"/>
      <c r="F296" s="162"/>
      <c r="G296" s="84"/>
      <c r="H296" s="84"/>
      <c r="I296" s="84"/>
      <c r="J296" s="84"/>
      <c r="K296" s="84"/>
      <c r="L296" s="84"/>
      <c r="M296" s="84"/>
      <c r="N296" s="84"/>
      <c r="O296" s="84"/>
      <c r="P296" s="84"/>
      <c r="Q296" s="84"/>
      <c r="R296" s="84"/>
      <c r="S296" s="84"/>
      <c r="T296" s="84"/>
      <c r="U296" s="84"/>
      <c r="V296" s="84"/>
      <c r="W296" s="84"/>
      <c r="X296" s="84"/>
      <c r="Y296" s="84"/>
      <c r="Z296" s="84"/>
    </row>
    <row r="297" spans="1:26" ht="12.75" customHeight="1" x14ac:dyDescent="0.35">
      <c r="A297" s="84"/>
      <c r="B297" s="153"/>
      <c r="C297" s="91"/>
      <c r="D297" s="91"/>
      <c r="E297" s="91"/>
      <c r="F297" s="162"/>
      <c r="G297" s="84"/>
      <c r="H297" s="84"/>
      <c r="I297" s="84"/>
      <c r="J297" s="84"/>
      <c r="K297" s="84"/>
      <c r="L297" s="84"/>
      <c r="M297" s="84"/>
      <c r="N297" s="84"/>
      <c r="O297" s="84"/>
      <c r="P297" s="84"/>
      <c r="Q297" s="84"/>
      <c r="R297" s="84"/>
      <c r="S297" s="84"/>
      <c r="T297" s="84"/>
      <c r="U297" s="84"/>
      <c r="V297" s="84"/>
      <c r="W297" s="84"/>
      <c r="X297" s="84"/>
      <c r="Y297" s="84"/>
      <c r="Z297" s="84"/>
    </row>
    <row r="298" spans="1:26" ht="12.75" customHeight="1" x14ac:dyDescent="0.35">
      <c r="A298" s="84"/>
      <c r="B298" s="153"/>
      <c r="C298" s="91"/>
      <c r="D298" s="91"/>
      <c r="E298" s="91"/>
      <c r="F298" s="162"/>
      <c r="G298" s="84"/>
      <c r="H298" s="84"/>
      <c r="I298" s="84"/>
      <c r="J298" s="84"/>
      <c r="K298" s="84"/>
      <c r="L298" s="84"/>
      <c r="M298" s="84"/>
      <c r="N298" s="84"/>
      <c r="O298" s="84"/>
      <c r="P298" s="84"/>
      <c r="Q298" s="84"/>
      <c r="R298" s="84"/>
      <c r="S298" s="84"/>
      <c r="T298" s="84"/>
      <c r="U298" s="84"/>
      <c r="V298" s="84"/>
      <c r="W298" s="84"/>
      <c r="X298" s="84"/>
      <c r="Y298" s="84"/>
      <c r="Z298" s="84"/>
    </row>
    <row r="299" spans="1:26" ht="12.75" customHeight="1" x14ac:dyDescent="0.35">
      <c r="A299" s="84"/>
      <c r="B299" s="153"/>
      <c r="C299" s="91"/>
      <c r="D299" s="91"/>
      <c r="E299" s="91"/>
      <c r="F299" s="162"/>
      <c r="G299" s="84"/>
      <c r="H299" s="84"/>
      <c r="I299" s="84"/>
      <c r="J299" s="84"/>
      <c r="K299" s="84"/>
      <c r="L299" s="84"/>
      <c r="M299" s="84"/>
      <c r="N299" s="84"/>
      <c r="O299" s="84"/>
      <c r="P299" s="84"/>
      <c r="Q299" s="84"/>
      <c r="R299" s="84"/>
      <c r="S299" s="84"/>
      <c r="T299" s="84"/>
      <c r="U299" s="84"/>
      <c r="V299" s="84"/>
      <c r="W299" s="84"/>
      <c r="X299" s="84"/>
      <c r="Y299" s="84"/>
      <c r="Z299" s="84"/>
    </row>
    <row r="300" spans="1:26" ht="12.75" customHeight="1" x14ac:dyDescent="0.35">
      <c r="A300" s="84"/>
      <c r="B300" s="153"/>
      <c r="C300" s="91"/>
      <c r="D300" s="91"/>
      <c r="E300" s="91"/>
      <c r="F300" s="162"/>
      <c r="G300" s="84"/>
      <c r="H300" s="84"/>
      <c r="I300" s="84"/>
      <c r="J300" s="84"/>
      <c r="K300" s="84"/>
      <c r="L300" s="84"/>
      <c r="M300" s="84"/>
      <c r="N300" s="84"/>
      <c r="O300" s="84"/>
      <c r="P300" s="84"/>
      <c r="Q300" s="84"/>
      <c r="R300" s="84"/>
      <c r="S300" s="84"/>
      <c r="T300" s="84"/>
      <c r="U300" s="84"/>
      <c r="V300" s="84"/>
      <c r="W300" s="84"/>
      <c r="X300" s="84"/>
      <c r="Y300" s="84"/>
      <c r="Z300" s="84"/>
    </row>
    <row r="301" spans="1:26" ht="12.75" customHeight="1" x14ac:dyDescent="0.35">
      <c r="A301" s="84"/>
      <c r="B301" s="153"/>
      <c r="C301" s="91"/>
      <c r="D301" s="91"/>
      <c r="E301" s="91"/>
      <c r="F301" s="162"/>
      <c r="G301" s="84"/>
      <c r="H301" s="84"/>
      <c r="I301" s="84"/>
      <c r="J301" s="84"/>
      <c r="K301" s="84"/>
      <c r="L301" s="84"/>
      <c r="M301" s="84"/>
      <c r="N301" s="84"/>
      <c r="O301" s="84"/>
      <c r="P301" s="84"/>
      <c r="Q301" s="84"/>
      <c r="R301" s="84"/>
      <c r="S301" s="84"/>
      <c r="T301" s="84"/>
      <c r="U301" s="84"/>
      <c r="V301" s="84"/>
      <c r="W301" s="84"/>
      <c r="X301" s="84"/>
      <c r="Y301" s="84"/>
      <c r="Z301" s="84"/>
    </row>
    <row r="302" spans="1:26" ht="12.75" customHeight="1" x14ac:dyDescent="0.35">
      <c r="A302" s="84"/>
      <c r="B302" s="153"/>
      <c r="C302" s="91"/>
      <c r="D302" s="91"/>
      <c r="E302" s="91"/>
      <c r="F302" s="162"/>
      <c r="G302" s="84"/>
      <c r="H302" s="84"/>
      <c r="I302" s="84"/>
      <c r="J302" s="84"/>
      <c r="K302" s="84"/>
      <c r="L302" s="84"/>
      <c r="M302" s="84"/>
      <c r="N302" s="84"/>
      <c r="O302" s="84"/>
      <c r="P302" s="84"/>
      <c r="Q302" s="84"/>
      <c r="R302" s="84"/>
      <c r="S302" s="84"/>
      <c r="T302" s="84"/>
      <c r="U302" s="84"/>
      <c r="V302" s="84"/>
      <c r="W302" s="84"/>
      <c r="X302" s="84"/>
      <c r="Y302" s="84"/>
      <c r="Z302" s="84"/>
    </row>
    <row r="303" spans="1:26" ht="12.75" customHeight="1" x14ac:dyDescent="0.35">
      <c r="A303" s="84"/>
      <c r="B303" s="153"/>
      <c r="C303" s="91"/>
      <c r="D303" s="91"/>
      <c r="E303" s="91"/>
      <c r="F303" s="162"/>
      <c r="G303" s="84"/>
      <c r="H303" s="84"/>
      <c r="I303" s="84"/>
      <c r="J303" s="84"/>
      <c r="K303" s="84"/>
      <c r="L303" s="84"/>
      <c r="M303" s="84"/>
      <c r="N303" s="84"/>
      <c r="O303" s="84"/>
      <c r="P303" s="84"/>
      <c r="Q303" s="84"/>
      <c r="R303" s="84"/>
      <c r="S303" s="84"/>
      <c r="T303" s="84"/>
      <c r="U303" s="84"/>
      <c r="V303" s="84"/>
      <c r="W303" s="84"/>
      <c r="X303" s="84"/>
      <c r="Y303" s="84"/>
      <c r="Z303" s="84"/>
    </row>
    <row r="304" spans="1:26" ht="12.75" customHeight="1" x14ac:dyDescent="0.35">
      <c r="A304" s="84"/>
      <c r="B304" s="153"/>
      <c r="C304" s="91"/>
      <c r="D304" s="91"/>
      <c r="E304" s="91"/>
      <c r="F304" s="162"/>
      <c r="G304" s="84"/>
      <c r="H304" s="84"/>
      <c r="I304" s="84"/>
      <c r="J304" s="84"/>
      <c r="K304" s="84"/>
      <c r="L304" s="84"/>
      <c r="M304" s="84"/>
      <c r="N304" s="84"/>
      <c r="O304" s="84"/>
      <c r="P304" s="84"/>
      <c r="Q304" s="84"/>
      <c r="R304" s="84"/>
      <c r="S304" s="84"/>
      <c r="T304" s="84"/>
      <c r="U304" s="84"/>
      <c r="V304" s="84"/>
      <c r="W304" s="84"/>
      <c r="X304" s="84"/>
      <c r="Y304" s="84"/>
      <c r="Z304" s="84"/>
    </row>
    <row r="305" spans="1:26" ht="12.75" customHeight="1" x14ac:dyDescent="0.35">
      <c r="A305" s="84"/>
      <c r="B305" s="153"/>
      <c r="C305" s="91"/>
      <c r="D305" s="91"/>
      <c r="E305" s="91"/>
      <c r="F305" s="162"/>
      <c r="G305" s="84"/>
      <c r="H305" s="84"/>
      <c r="I305" s="84"/>
      <c r="J305" s="84"/>
      <c r="K305" s="84"/>
      <c r="L305" s="84"/>
      <c r="M305" s="84"/>
      <c r="N305" s="84"/>
      <c r="O305" s="84"/>
      <c r="P305" s="84"/>
      <c r="Q305" s="84"/>
      <c r="R305" s="84"/>
      <c r="S305" s="84"/>
      <c r="T305" s="84"/>
      <c r="U305" s="84"/>
      <c r="V305" s="84"/>
      <c r="W305" s="84"/>
      <c r="X305" s="84"/>
      <c r="Y305" s="84"/>
      <c r="Z305" s="84"/>
    </row>
    <row r="306" spans="1:26" ht="12.75" customHeight="1" x14ac:dyDescent="0.35">
      <c r="A306" s="84"/>
      <c r="B306" s="153"/>
      <c r="C306" s="91"/>
      <c r="D306" s="91"/>
      <c r="E306" s="91"/>
      <c r="F306" s="162"/>
      <c r="G306" s="84"/>
      <c r="H306" s="84"/>
      <c r="I306" s="84"/>
      <c r="J306" s="84"/>
      <c r="K306" s="84"/>
      <c r="L306" s="84"/>
      <c r="M306" s="84"/>
      <c r="N306" s="84"/>
      <c r="O306" s="84"/>
      <c r="P306" s="84"/>
      <c r="Q306" s="84"/>
      <c r="R306" s="84"/>
      <c r="S306" s="84"/>
      <c r="T306" s="84"/>
      <c r="U306" s="84"/>
      <c r="V306" s="84"/>
      <c r="W306" s="84"/>
      <c r="X306" s="84"/>
      <c r="Y306" s="84"/>
      <c r="Z306" s="84"/>
    </row>
    <row r="307" spans="1:26" ht="12.75" customHeight="1" x14ac:dyDescent="0.35">
      <c r="A307" s="84"/>
      <c r="B307" s="90"/>
      <c r="C307" s="91"/>
      <c r="D307" s="91"/>
      <c r="E307" s="91"/>
      <c r="F307" s="162"/>
      <c r="G307" s="84"/>
      <c r="H307" s="84"/>
      <c r="I307" s="84"/>
      <c r="J307" s="84"/>
      <c r="K307" s="84"/>
      <c r="L307" s="84"/>
      <c r="M307" s="84"/>
      <c r="N307" s="84"/>
      <c r="O307" s="84"/>
      <c r="P307" s="84"/>
      <c r="Q307" s="84"/>
      <c r="R307" s="84"/>
      <c r="S307" s="84"/>
      <c r="T307" s="84"/>
      <c r="U307" s="84"/>
      <c r="V307" s="84"/>
      <c r="W307" s="84"/>
      <c r="X307" s="84"/>
      <c r="Y307" s="84"/>
      <c r="Z307" s="84"/>
    </row>
    <row r="308" spans="1:26" ht="12.75" customHeight="1" x14ac:dyDescent="0.35">
      <c r="A308" s="84"/>
      <c r="B308" s="84"/>
      <c r="C308" s="84"/>
      <c r="D308" s="84"/>
      <c r="E308" s="84"/>
      <c r="F308" s="162"/>
      <c r="G308" s="84"/>
      <c r="H308" s="84"/>
      <c r="I308" s="84"/>
      <c r="J308" s="84"/>
      <c r="K308" s="84"/>
      <c r="L308" s="84"/>
      <c r="M308" s="84"/>
      <c r="N308" s="84"/>
      <c r="O308" s="84"/>
      <c r="P308" s="84"/>
      <c r="Q308" s="84"/>
      <c r="R308" s="84"/>
      <c r="S308" s="84"/>
      <c r="T308" s="84"/>
      <c r="U308" s="84"/>
      <c r="V308" s="84"/>
      <c r="W308" s="84"/>
      <c r="X308" s="84"/>
      <c r="Y308" s="84"/>
      <c r="Z308" s="84"/>
    </row>
    <row r="309" spans="1:26" ht="12.75" customHeight="1" x14ac:dyDescent="0.35">
      <c r="A309" s="84"/>
      <c r="B309" s="84"/>
      <c r="C309" s="84"/>
      <c r="D309" s="84"/>
      <c r="E309" s="84"/>
      <c r="F309" s="162"/>
      <c r="G309" s="84"/>
      <c r="H309" s="84"/>
      <c r="I309" s="84"/>
      <c r="J309" s="84"/>
      <c r="K309" s="84"/>
      <c r="L309" s="84"/>
      <c r="M309" s="84"/>
      <c r="N309" s="84"/>
      <c r="O309" s="84"/>
      <c r="P309" s="84"/>
      <c r="Q309" s="84"/>
      <c r="R309" s="84"/>
      <c r="S309" s="84"/>
      <c r="T309" s="84"/>
      <c r="U309" s="84"/>
      <c r="V309" s="84"/>
      <c r="W309" s="84"/>
      <c r="X309" s="84"/>
      <c r="Y309" s="84"/>
      <c r="Z309" s="84"/>
    </row>
    <row r="310" spans="1:26" ht="12.75" customHeight="1" x14ac:dyDescent="0.35">
      <c r="A310" s="84"/>
      <c r="B310" s="84"/>
      <c r="C310" s="84"/>
      <c r="D310" s="84"/>
      <c r="E310" s="84"/>
      <c r="F310" s="162"/>
      <c r="G310" s="84"/>
      <c r="H310" s="84"/>
      <c r="I310" s="84"/>
      <c r="J310" s="84"/>
      <c r="K310" s="84"/>
      <c r="L310" s="84"/>
      <c r="M310" s="84"/>
      <c r="N310" s="84"/>
      <c r="O310" s="84"/>
      <c r="P310" s="84"/>
      <c r="Q310" s="84"/>
      <c r="R310" s="84"/>
      <c r="S310" s="84"/>
      <c r="T310" s="84"/>
      <c r="U310" s="84"/>
      <c r="V310" s="84"/>
      <c r="W310" s="84"/>
      <c r="X310" s="84"/>
      <c r="Y310" s="84"/>
      <c r="Z310" s="84"/>
    </row>
    <row r="311" spans="1:26" ht="12.75" customHeight="1" x14ac:dyDescent="0.35">
      <c r="A311" s="84"/>
      <c r="B311" s="84"/>
      <c r="C311" s="84"/>
      <c r="D311" s="84"/>
      <c r="E311" s="84"/>
      <c r="F311" s="162"/>
      <c r="G311" s="84"/>
      <c r="H311" s="84"/>
      <c r="I311" s="84"/>
      <c r="J311" s="84"/>
      <c r="K311" s="84"/>
      <c r="L311" s="84"/>
      <c r="M311" s="84"/>
      <c r="N311" s="84"/>
      <c r="O311" s="84"/>
      <c r="P311" s="84"/>
      <c r="Q311" s="84"/>
      <c r="R311" s="84"/>
      <c r="S311" s="84"/>
      <c r="T311" s="84"/>
      <c r="U311" s="84"/>
      <c r="V311" s="84"/>
      <c r="W311" s="84"/>
      <c r="X311" s="84"/>
      <c r="Y311" s="84"/>
      <c r="Z311" s="84"/>
    </row>
    <row r="312" spans="1:26" ht="12.75" customHeight="1" x14ac:dyDescent="0.35">
      <c r="A312" s="84"/>
      <c r="B312" s="84"/>
      <c r="C312" s="84"/>
      <c r="D312" s="84"/>
      <c r="E312" s="84"/>
      <c r="F312" s="162"/>
      <c r="G312" s="84"/>
      <c r="H312" s="84"/>
      <c r="I312" s="84"/>
      <c r="J312" s="84"/>
      <c r="K312" s="84"/>
      <c r="L312" s="84"/>
      <c r="M312" s="84"/>
      <c r="N312" s="84"/>
      <c r="O312" s="84"/>
      <c r="P312" s="84"/>
      <c r="Q312" s="84"/>
      <c r="R312" s="84"/>
      <c r="S312" s="84"/>
      <c r="T312" s="84"/>
      <c r="U312" s="84"/>
      <c r="V312" s="84"/>
      <c r="W312" s="84"/>
      <c r="X312" s="84"/>
      <c r="Y312" s="84"/>
      <c r="Z312" s="84"/>
    </row>
    <row r="313" spans="1:26" ht="12.75" customHeight="1" x14ac:dyDescent="0.35">
      <c r="A313" s="84"/>
      <c r="B313" s="84"/>
      <c r="C313" s="84"/>
      <c r="D313" s="84"/>
      <c r="E313" s="84"/>
      <c r="F313" s="162"/>
      <c r="G313" s="84"/>
      <c r="H313" s="84"/>
      <c r="I313" s="84"/>
      <c r="J313" s="84"/>
      <c r="K313" s="84"/>
      <c r="L313" s="84"/>
      <c r="M313" s="84"/>
      <c r="N313" s="84"/>
      <c r="O313" s="84"/>
      <c r="P313" s="84"/>
      <c r="Q313" s="84"/>
      <c r="R313" s="84"/>
      <c r="S313" s="84"/>
      <c r="T313" s="84"/>
      <c r="U313" s="84"/>
      <c r="V313" s="84"/>
      <c r="W313" s="84"/>
      <c r="X313" s="84"/>
      <c r="Y313" s="84"/>
      <c r="Z313" s="84"/>
    </row>
    <row r="314" spans="1:26" ht="12.75" customHeight="1" x14ac:dyDescent="0.35">
      <c r="A314" s="84"/>
      <c r="B314" s="84"/>
      <c r="C314" s="84"/>
      <c r="D314" s="84"/>
      <c r="E314" s="84"/>
      <c r="F314" s="162"/>
      <c r="G314" s="84"/>
      <c r="H314" s="84"/>
      <c r="I314" s="84"/>
      <c r="J314" s="84"/>
      <c r="K314" s="84"/>
      <c r="L314" s="84"/>
      <c r="M314" s="84"/>
      <c r="N314" s="84"/>
      <c r="O314" s="84"/>
      <c r="P314" s="84"/>
      <c r="Q314" s="84"/>
      <c r="R314" s="84"/>
      <c r="S314" s="84"/>
      <c r="T314" s="84"/>
      <c r="U314" s="84"/>
      <c r="V314" s="84"/>
      <c r="W314" s="84"/>
      <c r="X314" s="84"/>
      <c r="Y314" s="84"/>
      <c r="Z314" s="84"/>
    </row>
    <row r="315" spans="1:26" ht="12.75" customHeight="1" x14ac:dyDescent="0.35">
      <c r="A315" s="84"/>
      <c r="B315" s="84"/>
      <c r="C315" s="84"/>
      <c r="D315" s="84"/>
      <c r="E315" s="84"/>
      <c r="F315" s="162"/>
      <c r="G315" s="84"/>
      <c r="H315" s="84"/>
      <c r="I315" s="84"/>
      <c r="J315" s="84"/>
      <c r="K315" s="84"/>
      <c r="L315" s="84"/>
      <c r="M315" s="84"/>
      <c r="N315" s="84"/>
      <c r="O315" s="84"/>
      <c r="P315" s="84"/>
      <c r="Q315" s="84"/>
      <c r="R315" s="84"/>
      <c r="S315" s="84"/>
      <c r="T315" s="84"/>
      <c r="U315" s="84"/>
      <c r="V315" s="84"/>
      <c r="W315" s="84"/>
      <c r="X315" s="84"/>
      <c r="Y315" s="84"/>
      <c r="Z315" s="84"/>
    </row>
    <row r="316" spans="1:26" ht="12.75" customHeight="1" x14ac:dyDescent="0.35">
      <c r="A316" s="84"/>
      <c r="B316" s="84"/>
      <c r="C316" s="84"/>
      <c r="D316" s="84"/>
      <c r="E316" s="84"/>
      <c r="F316" s="162"/>
      <c r="G316" s="84"/>
      <c r="H316" s="84"/>
      <c r="I316" s="84"/>
      <c r="J316" s="84"/>
      <c r="K316" s="84"/>
      <c r="L316" s="84"/>
      <c r="M316" s="84"/>
      <c r="N316" s="84"/>
      <c r="O316" s="84"/>
      <c r="P316" s="84"/>
      <c r="Q316" s="84"/>
      <c r="R316" s="84"/>
      <c r="S316" s="84"/>
      <c r="T316" s="84"/>
      <c r="U316" s="84"/>
      <c r="V316" s="84"/>
      <c r="W316" s="84"/>
      <c r="X316" s="84"/>
      <c r="Y316" s="84"/>
      <c r="Z316" s="84"/>
    </row>
    <row r="317" spans="1:26" ht="12.75" customHeight="1" x14ac:dyDescent="0.35">
      <c r="A317" s="84"/>
      <c r="B317" s="84"/>
      <c r="C317" s="84"/>
      <c r="D317" s="84"/>
      <c r="E317" s="84"/>
      <c r="F317" s="162"/>
      <c r="G317" s="84"/>
      <c r="H317" s="84"/>
      <c r="I317" s="84"/>
      <c r="J317" s="84"/>
      <c r="K317" s="84"/>
      <c r="L317" s="84"/>
      <c r="M317" s="84"/>
      <c r="N317" s="84"/>
      <c r="O317" s="84"/>
      <c r="P317" s="84"/>
      <c r="Q317" s="84"/>
      <c r="R317" s="84"/>
      <c r="S317" s="84"/>
      <c r="T317" s="84"/>
      <c r="U317" s="84"/>
      <c r="V317" s="84"/>
      <c r="W317" s="84"/>
      <c r="X317" s="84"/>
      <c r="Y317" s="84"/>
      <c r="Z317" s="84"/>
    </row>
    <row r="318" spans="1:26" ht="12.75" customHeight="1" x14ac:dyDescent="0.35">
      <c r="A318" s="84"/>
      <c r="B318" s="84"/>
      <c r="C318" s="84"/>
      <c r="D318" s="84"/>
      <c r="E318" s="84"/>
      <c r="F318" s="162"/>
      <c r="G318" s="84"/>
      <c r="H318" s="84"/>
      <c r="I318" s="84"/>
      <c r="J318" s="84"/>
      <c r="K318" s="84"/>
      <c r="L318" s="84"/>
      <c r="M318" s="84"/>
      <c r="N318" s="84"/>
      <c r="O318" s="84"/>
      <c r="P318" s="84"/>
      <c r="Q318" s="84"/>
      <c r="R318" s="84"/>
      <c r="S318" s="84"/>
      <c r="T318" s="84"/>
      <c r="U318" s="84"/>
      <c r="V318" s="84"/>
      <c r="W318" s="84"/>
      <c r="X318" s="84"/>
      <c r="Y318" s="84"/>
      <c r="Z318" s="84"/>
    </row>
    <row r="319" spans="1:26" ht="12.75" customHeight="1" x14ac:dyDescent="0.35">
      <c r="A319" s="84"/>
      <c r="B319" s="84"/>
      <c r="C319" s="84"/>
      <c r="D319" s="84"/>
      <c r="E319" s="84"/>
      <c r="F319" s="162"/>
      <c r="G319" s="84"/>
      <c r="H319" s="84"/>
      <c r="I319" s="84"/>
      <c r="J319" s="84"/>
      <c r="K319" s="84"/>
      <c r="L319" s="84"/>
      <c r="M319" s="84"/>
      <c r="N319" s="84"/>
      <c r="O319" s="84"/>
      <c r="P319" s="84"/>
      <c r="Q319" s="84"/>
      <c r="R319" s="84"/>
      <c r="S319" s="84"/>
      <c r="T319" s="84"/>
      <c r="U319" s="84"/>
      <c r="V319" s="84"/>
      <c r="W319" s="84"/>
      <c r="X319" s="84"/>
      <c r="Y319" s="84"/>
      <c r="Z319" s="84"/>
    </row>
    <row r="320" spans="1:26" ht="12.75" customHeight="1" x14ac:dyDescent="0.35">
      <c r="A320" s="84"/>
      <c r="B320" s="84"/>
      <c r="C320" s="84"/>
      <c r="D320" s="84"/>
      <c r="E320" s="84"/>
      <c r="F320" s="162"/>
      <c r="G320" s="84"/>
      <c r="H320" s="84"/>
      <c r="I320" s="84"/>
      <c r="J320" s="84"/>
      <c r="K320" s="84"/>
      <c r="L320" s="84"/>
      <c r="M320" s="84"/>
      <c r="N320" s="84"/>
      <c r="O320" s="84"/>
      <c r="P320" s="84"/>
      <c r="Q320" s="84"/>
      <c r="R320" s="84"/>
      <c r="S320" s="84"/>
      <c r="T320" s="84"/>
      <c r="U320" s="84"/>
      <c r="V320" s="84"/>
      <c r="W320" s="84"/>
      <c r="X320" s="84"/>
      <c r="Y320" s="84"/>
      <c r="Z320" s="84"/>
    </row>
    <row r="321" spans="1:26" ht="12.75" customHeight="1" x14ac:dyDescent="0.35">
      <c r="A321" s="84"/>
      <c r="B321" s="84"/>
      <c r="C321" s="84"/>
      <c r="D321" s="84"/>
      <c r="E321" s="84"/>
      <c r="F321" s="162"/>
      <c r="G321" s="84"/>
      <c r="H321" s="84"/>
      <c r="I321" s="84"/>
      <c r="J321" s="84"/>
      <c r="K321" s="84"/>
      <c r="L321" s="84"/>
      <c r="M321" s="84"/>
      <c r="N321" s="84"/>
      <c r="O321" s="84"/>
      <c r="P321" s="84"/>
      <c r="Q321" s="84"/>
      <c r="R321" s="84"/>
      <c r="S321" s="84"/>
      <c r="T321" s="84"/>
      <c r="U321" s="84"/>
      <c r="V321" s="84"/>
      <c r="W321" s="84"/>
      <c r="X321" s="84"/>
      <c r="Y321" s="84"/>
      <c r="Z321" s="84"/>
    </row>
    <row r="322" spans="1:26" ht="12.75" customHeight="1" x14ac:dyDescent="0.35">
      <c r="A322" s="84"/>
      <c r="B322" s="84"/>
      <c r="C322" s="84"/>
      <c r="D322" s="84"/>
      <c r="E322" s="84"/>
      <c r="F322" s="162"/>
      <c r="G322" s="84"/>
      <c r="H322" s="84"/>
      <c r="I322" s="84"/>
      <c r="J322" s="84"/>
      <c r="K322" s="84"/>
      <c r="L322" s="84"/>
      <c r="M322" s="84"/>
      <c r="N322" s="84"/>
      <c r="O322" s="84"/>
      <c r="P322" s="84"/>
      <c r="Q322" s="84"/>
      <c r="R322" s="84"/>
      <c r="S322" s="84"/>
      <c r="T322" s="84"/>
      <c r="U322" s="84"/>
      <c r="V322" s="84"/>
      <c r="W322" s="84"/>
      <c r="X322" s="84"/>
      <c r="Y322" s="84"/>
      <c r="Z322" s="84"/>
    </row>
    <row r="323" spans="1:26" ht="12.75" customHeight="1" x14ac:dyDescent="0.35">
      <c r="A323" s="84"/>
      <c r="B323" s="84"/>
      <c r="C323" s="84"/>
      <c r="D323" s="84"/>
      <c r="E323" s="84"/>
      <c r="F323" s="162"/>
      <c r="G323" s="84"/>
      <c r="H323" s="84"/>
      <c r="I323" s="84"/>
      <c r="J323" s="84"/>
      <c r="K323" s="84"/>
      <c r="L323" s="84"/>
      <c r="M323" s="84"/>
      <c r="N323" s="84"/>
      <c r="O323" s="84"/>
      <c r="P323" s="84"/>
      <c r="Q323" s="84"/>
      <c r="R323" s="84"/>
      <c r="S323" s="84"/>
      <c r="T323" s="84"/>
      <c r="U323" s="84"/>
      <c r="V323" s="84"/>
      <c r="W323" s="84"/>
      <c r="X323" s="84"/>
      <c r="Y323" s="84"/>
      <c r="Z323" s="84"/>
    </row>
    <row r="324" spans="1:26" ht="12.75" customHeight="1" x14ac:dyDescent="0.35">
      <c r="A324" s="84"/>
      <c r="B324" s="84"/>
      <c r="C324" s="84"/>
      <c r="D324" s="84"/>
      <c r="E324" s="84"/>
      <c r="F324" s="162"/>
      <c r="G324" s="84"/>
      <c r="H324" s="84"/>
      <c r="I324" s="84"/>
      <c r="J324" s="84"/>
      <c r="K324" s="84"/>
      <c r="L324" s="84"/>
      <c r="M324" s="84"/>
      <c r="N324" s="84"/>
      <c r="O324" s="84"/>
      <c r="P324" s="84"/>
      <c r="Q324" s="84"/>
      <c r="R324" s="84"/>
      <c r="S324" s="84"/>
      <c r="T324" s="84"/>
      <c r="U324" s="84"/>
      <c r="V324" s="84"/>
      <c r="W324" s="84"/>
      <c r="X324" s="84"/>
      <c r="Y324" s="84"/>
      <c r="Z324" s="84"/>
    </row>
    <row r="325" spans="1:26" ht="12.75" customHeight="1" x14ac:dyDescent="0.35">
      <c r="A325" s="84"/>
      <c r="B325" s="84"/>
      <c r="C325" s="84"/>
      <c r="D325" s="84"/>
      <c r="E325" s="84"/>
      <c r="F325" s="162"/>
      <c r="G325" s="84"/>
      <c r="H325" s="84"/>
      <c r="I325" s="84"/>
      <c r="J325" s="84"/>
      <c r="K325" s="84"/>
      <c r="L325" s="84"/>
      <c r="M325" s="84"/>
      <c r="N325" s="84"/>
      <c r="O325" s="84"/>
      <c r="P325" s="84"/>
      <c r="Q325" s="84"/>
      <c r="R325" s="84"/>
      <c r="S325" s="84"/>
      <c r="T325" s="84"/>
      <c r="U325" s="84"/>
      <c r="V325" s="84"/>
      <c r="W325" s="84"/>
      <c r="X325" s="84"/>
      <c r="Y325" s="84"/>
      <c r="Z325" s="84"/>
    </row>
    <row r="326" spans="1:26" ht="12.75" customHeight="1" x14ac:dyDescent="0.35">
      <c r="A326" s="84"/>
      <c r="B326" s="84"/>
      <c r="C326" s="84"/>
      <c r="D326" s="84"/>
      <c r="E326" s="84"/>
      <c r="F326" s="162"/>
      <c r="G326" s="84"/>
      <c r="H326" s="84"/>
      <c r="I326" s="84"/>
      <c r="J326" s="84"/>
      <c r="K326" s="84"/>
      <c r="L326" s="84"/>
      <c r="M326" s="84"/>
      <c r="N326" s="84"/>
      <c r="O326" s="84"/>
      <c r="P326" s="84"/>
      <c r="Q326" s="84"/>
      <c r="R326" s="84"/>
      <c r="S326" s="84"/>
      <c r="T326" s="84"/>
      <c r="U326" s="84"/>
      <c r="V326" s="84"/>
      <c r="W326" s="84"/>
      <c r="X326" s="84"/>
      <c r="Y326" s="84"/>
      <c r="Z326" s="84"/>
    </row>
    <row r="327" spans="1:26" ht="12.75" customHeight="1" x14ac:dyDescent="0.35">
      <c r="A327" s="84"/>
      <c r="B327" s="84"/>
      <c r="C327" s="84"/>
      <c r="D327" s="84"/>
      <c r="E327" s="84"/>
      <c r="F327" s="162"/>
      <c r="G327" s="84"/>
      <c r="H327" s="84"/>
      <c r="I327" s="84"/>
      <c r="J327" s="84"/>
      <c r="K327" s="84"/>
      <c r="L327" s="84"/>
      <c r="M327" s="84"/>
      <c r="N327" s="84"/>
      <c r="O327" s="84"/>
      <c r="P327" s="84"/>
      <c r="Q327" s="84"/>
      <c r="R327" s="84"/>
      <c r="S327" s="84"/>
      <c r="T327" s="84"/>
      <c r="U327" s="84"/>
      <c r="V327" s="84"/>
      <c r="W327" s="84"/>
      <c r="X327" s="84"/>
      <c r="Y327" s="84"/>
      <c r="Z327" s="84"/>
    </row>
    <row r="328" spans="1:26" ht="12.75" customHeight="1" x14ac:dyDescent="0.35">
      <c r="A328" s="84"/>
      <c r="B328" s="84"/>
      <c r="C328" s="84"/>
      <c r="D328" s="84"/>
      <c r="E328" s="84"/>
      <c r="F328" s="162"/>
      <c r="G328" s="84"/>
      <c r="H328" s="84"/>
      <c r="I328" s="84"/>
      <c r="J328" s="84"/>
      <c r="K328" s="84"/>
      <c r="L328" s="84"/>
      <c r="M328" s="84"/>
      <c r="N328" s="84"/>
      <c r="O328" s="84"/>
      <c r="P328" s="84"/>
      <c r="Q328" s="84"/>
      <c r="R328" s="84"/>
      <c r="S328" s="84"/>
      <c r="T328" s="84"/>
      <c r="U328" s="84"/>
      <c r="V328" s="84"/>
      <c r="W328" s="84"/>
      <c r="X328" s="84"/>
      <c r="Y328" s="84"/>
      <c r="Z328" s="84"/>
    </row>
    <row r="329" spans="1:26" ht="12.75" customHeight="1" x14ac:dyDescent="0.35">
      <c r="A329" s="84"/>
      <c r="B329" s="84"/>
      <c r="C329" s="84"/>
      <c r="D329" s="84"/>
      <c r="E329" s="84"/>
      <c r="F329" s="162"/>
      <c r="G329" s="84"/>
      <c r="H329" s="84"/>
      <c r="I329" s="84"/>
      <c r="J329" s="84"/>
      <c r="K329" s="84"/>
      <c r="L329" s="84"/>
      <c r="M329" s="84"/>
      <c r="N329" s="84"/>
      <c r="O329" s="84"/>
      <c r="P329" s="84"/>
      <c r="Q329" s="84"/>
      <c r="R329" s="84"/>
      <c r="S329" s="84"/>
      <c r="T329" s="84"/>
      <c r="U329" s="84"/>
      <c r="V329" s="84"/>
      <c r="W329" s="84"/>
      <c r="X329" s="84"/>
      <c r="Y329" s="84"/>
      <c r="Z329" s="84"/>
    </row>
    <row r="330" spans="1:26" ht="12.75" customHeight="1" x14ac:dyDescent="0.35">
      <c r="A330" s="84"/>
      <c r="B330" s="84"/>
      <c r="C330" s="84"/>
      <c r="D330" s="84"/>
      <c r="E330" s="84"/>
      <c r="F330" s="162"/>
      <c r="G330" s="84"/>
      <c r="H330" s="84"/>
      <c r="I330" s="84"/>
      <c r="J330" s="84"/>
      <c r="K330" s="84"/>
      <c r="L330" s="84"/>
      <c r="M330" s="84"/>
      <c r="N330" s="84"/>
      <c r="O330" s="84"/>
      <c r="P330" s="84"/>
      <c r="Q330" s="84"/>
      <c r="R330" s="84"/>
      <c r="S330" s="84"/>
      <c r="T330" s="84"/>
      <c r="U330" s="84"/>
      <c r="V330" s="84"/>
      <c r="W330" s="84"/>
      <c r="X330" s="84"/>
      <c r="Y330" s="84"/>
      <c r="Z330" s="84"/>
    </row>
    <row r="331" spans="1:26" ht="12.75" customHeight="1" x14ac:dyDescent="0.35">
      <c r="A331" s="84"/>
      <c r="B331" s="84"/>
      <c r="C331" s="84"/>
      <c r="D331" s="84"/>
      <c r="E331" s="84"/>
      <c r="F331" s="162"/>
      <c r="G331" s="84"/>
      <c r="H331" s="84"/>
      <c r="I331" s="84"/>
      <c r="J331" s="84"/>
      <c r="K331" s="84"/>
      <c r="L331" s="84"/>
      <c r="M331" s="84"/>
      <c r="N331" s="84"/>
      <c r="O331" s="84"/>
      <c r="P331" s="84"/>
      <c r="Q331" s="84"/>
      <c r="R331" s="84"/>
      <c r="S331" s="84"/>
      <c r="T331" s="84"/>
      <c r="U331" s="84"/>
      <c r="V331" s="84"/>
      <c r="W331" s="84"/>
      <c r="X331" s="84"/>
      <c r="Y331" s="84"/>
      <c r="Z331" s="84"/>
    </row>
    <row r="332" spans="1:26" ht="12.75" customHeight="1" x14ac:dyDescent="0.35">
      <c r="A332" s="84"/>
      <c r="B332" s="84"/>
      <c r="C332" s="84"/>
      <c r="D332" s="84"/>
      <c r="E332" s="84"/>
      <c r="F332" s="162"/>
      <c r="G332" s="84"/>
      <c r="H332" s="84"/>
      <c r="I332" s="84"/>
      <c r="J332" s="84"/>
      <c r="K332" s="84"/>
      <c r="L332" s="84"/>
      <c r="M332" s="84"/>
      <c r="N332" s="84"/>
      <c r="O332" s="84"/>
      <c r="P332" s="84"/>
      <c r="Q332" s="84"/>
      <c r="R332" s="84"/>
      <c r="S332" s="84"/>
      <c r="T332" s="84"/>
      <c r="U332" s="84"/>
      <c r="V332" s="84"/>
      <c r="W332" s="84"/>
      <c r="X332" s="84"/>
      <c r="Y332" s="84"/>
      <c r="Z332" s="84"/>
    </row>
    <row r="333" spans="1:26" ht="12.75" customHeight="1" x14ac:dyDescent="0.35">
      <c r="A333" s="84"/>
      <c r="B333" s="84"/>
      <c r="C333" s="84"/>
      <c r="D333" s="84"/>
      <c r="E333" s="84"/>
      <c r="F333" s="162"/>
      <c r="G333" s="84"/>
      <c r="H333" s="84"/>
      <c r="I333" s="84"/>
      <c r="J333" s="84"/>
      <c r="K333" s="84"/>
      <c r="L333" s="84"/>
      <c r="M333" s="84"/>
      <c r="N333" s="84"/>
      <c r="O333" s="84"/>
      <c r="P333" s="84"/>
      <c r="Q333" s="84"/>
      <c r="R333" s="84"/>
      <c r="S333" s="84"/>
      <c r="T333" s="84"/>
      <c r="U333" s="84"/>
      <c r="V333" s="84"/>
      <c r="W333" s="84"/>
      <c r="X333" s="84"/>
      <c r="Y333" s="84"/>
      <c r="Z333" s="84"/>
    </row>
    <row r="334" spans="1:26" ht="12.75" customHeight="1" x14ac:dyDescent="0.35">
      <c r="A334" s="84"/>
      <c r="B334" s="84"/>
      <c r="C334" s="84"/>
      <c r="D334" s="84"/>
      <c r="E334" s="84"/>
      <c r="F334" s="162"/>
      <c r="G334" s="84"/>
      <c r="H334" s="84"/>
      <c r="I334" s="84"/>
      <c r="J334" s="84"/>
      <c r="K334" s="84"/>
      <c r="L334" s="84"/>
      <c r="M334" s="84"/>
      <c r="N334" s="84"/>
      <c r="O334" s="84"/>
      <c r="P334" s="84"/>
      <c r="Q334" s="84"/>
      <c r="R334" s="84"/>
      <c r="S334" s="84"/>
      <c r="T334" s="84"/>
      <c r="U334" s="84"/>
      <c r="V334" s="84"/>
      <c r="W334" s="84"/>
      <c r="X334" s="84"/>
      <c r="Y334" s="84"/>
      <c r="Z334" s="84"/>
    </row>
    <row r="335" spans="1:26" ht="12.75" customHeight="1" x14ac:dyDescent="0.35">
      <c r="A335" s="84"/>
      <c r="B335" s="84"/>
      <c r="C335" s="84"/>
      <c r="D335" s="84"/>
      <c r="E335" s="84"/>
      <c r="F335" s="162"/>
      <c r="G335" s="84"/>
      <c r="H335" s="84"/>
      <c r="I335" s="84"/>
      <c r="J335" s="84"/>
      <c r="K335" s="84"/>
      <c r="L335" s="84"/>
      <c r="M335" s="84"/>
      <c r="N335" s="84"/>
      <c r="O335" s="84"/>
      <c r="P335" s="84"/>
      <c r="Q335" s="84"/>
      <c r="R335" s="84"/>
      <c r="S335" s="84"/>
      <c r="T335" s="84"/>
      <c r="U335" s="84"/>
      <c r="V335" s="84"/>
      <c r="W335" s="84"/>
      <c r="X335" s="84"/>
      <c r="Y335" s="84"/>
      <c r="Z335" s="84"/>
    </row>
    <row r="336" spans="1:26" ht="12.75" customHeight="1" x14ac:dyDescent="0.35">
      <c r="A336" s="84"/>
      <c r="B336" s="84"/>
      <c r="C336" s="84"/>
      <c r="D336" s="84"/>
      <c r="E336" s="84"/>
      <c r="F336" s="162"/>
      <c r="G336" s="84"/>
      <c r="H336" s="84"/>
      <c r="I336" s="84"/>
      <c r="J336" s="84"/>
      <c r="K336" s="84"/>
      <c r="L336" s="84"/>
      <c r="M336" s="84"/>
      <c r="N336" s="84"/>
      <c r="O336" s="84"/>
      <c r="P336" s="84"/>
      <c r="Q336" s="84"/>
      <c r="R336" s="84"/>
      <c r="S336" s="84"/>
      <c r="T336" s="84"/>
      <c r="U336" s="84"/>
      <c r="V336" s="84"/>
      <c r="W336" s="84"/>
      <c r="X336" s="84"/>
      <c r="Y336" s="84"/>
      <c r="Z336" s="84"/>
    </row>
    <row r="337" spans="1:26" ht="12.75" customHeight="1" x14ac:dyDescent="0.35">
      <c r="A337" s="84"/>
      <c r="B337" s="84"/>
      <c r="C337" s="84"/>
      <c r="D337" s="84"/>
      <c r="E337" s="84"/>
      <c r="F337" s="162"/>
      <c r="G337" s="84"/>
      <c r="H337" s="84"/>
      <c r="I337" s="84"/>
      <c r="J337" s="84"/>
      <c r="K337" s="84"/>
      <c r="L337" s="84"/>
      <c r="M337" s="84"/>
      <c r="N337" s="84"/>
      <c r="O337" s="84"/>
      <c r="P337" s="84"/>
      <c r="Q337" s="84"/>
      <c r="R337" s="84"/>
      <c r="S337" s="84"/>
      <c r="T337" s="84"/>
      <c r="U337" s="84"/>
      <c r="V337" s="84"/>
      <c r="W337" s="84"/>
      <c r="X337" s="84"/>
      <c r="Y337" s="84"/>
      <c r="Z337" s="84"/>
    </row>
    <row r="338" spans="1:26" ht="12.75" customHeight="1" x14ac:dyDescent="0.35">
      <c r="A338" s="84"/>
      <c r="B338" s="84"/>
      <c r="C338" s="84"/>
      <c r="D338" s="84"/>
      <c r="E338" s="84"/>
      <c r="F338" s="162"/>
      <c r="G338" s="84"/>
      <c r="H338" s="84"/>
      <c r="I338" s="84"/>
      <c r="J338" s="84"/>
      <c r="K338" s="84"/>
      <c r="L338" s="84"/>
      <c r="M338" s="84"/>
      <c r="N338" s="84"/>
      <c r="O338" s="84"/>
      <c r="P338" s="84"/>
      <c r="Q338" s="84"/>
      <c r="R338" s="84"/>
      <c r="S338" s="84"/>
      <c r="T338" s="84"/>
      <c r="U338" s="84"/>
      <c r="V338" s="84"/>
      <c r="W338" s="84"/>
      <c r="X338" s="84"/>
      <c r="Y338" s="84"/>
      <c r="Z338" s="84"/>
    </row>
    <row r="339" spans="1:26" ht="12.75" customHeight="1" x14ac:dyDescent="0.35">
      <c r="A339" s="84"/>
      <c r="B339" s="84"/>
      <c r="C339" s="84"/>
      <c r="D339" s="84"/>
      <c r="E339" s="84"/>
      <c r="F339" s="162"/>
      <c r="G339" s="84"/>
      <c r="H339" s="84"/>
      <c r="I339" s="84"/>
      <c r="J339" s="84"/>
      <c r="K339" s="84"/>
      <c r="L339" s="84"/>
      <c r="M339" s="84"/>
      <c r="N339" s="84"/>
      <c r="O339" s="84"/>
      <c r="P339" s="84"/>
      <c r="Q339" s="84"/>
      <c r="R339" s="84"/>
      <c r="S339" s="84"/>
      <c r="T339" s="84"/>
      <c r="U339" s="84"/>
      <c r="V339" s="84"/>
      <c r="W339" s="84"/>
      <c r="X339" s="84"/>
      <c r="Y339" s="84"/>
      <c r="Z339" s="84"/>
    </row>
    <row r="340" spans="1:26" ht="12.75" customHeight="1" x14ac:dyDescent="0.35">
      <c r="A340" s="84"/>
      <c r="B340" s="84"/>
      <c r="C340" s="84"/>
      <c r="D340" s="84"/>
      <c r="E340" s="84"/>
      <c r="F340" s="162"/>
      <c r="G340" s="84"/>
      <c r="H340" s="84"/>
      <c r="I340" s="84"/>
      <c r="J340" s="84"/>
      <c r="K340" s="84"/>
      <c r="L340" s="84"/>
      <c r="M340" s="84"/>
      <c r="N340" s="84"/>
      <c r="O340" s="84"/>
      <c r="P340" s="84"/>
      <c r="Q340" s="84"/>
      <c r="R340" s="84"/>
      <c r="S340" s="84"/>
      <c r="T340" s="84"/>
      <c r="U340" s="84"/>
      <c r="V340" s="84"/>
      <c r="W340" s="84"/>
      <c r="X340" s="84"/>
      <c r="Y340" s="84"/>
      <c r="Z340" s="84"/>
    </row>
    <row r="341" spans="1:26" ht="12.75" customHeight="1" x14ac:dyDescent="0.35">
      <c r="A341" s="84"/>
      <c r="B341" s="84"/>
      <c r="C341" s="84"/>
      <c r="D341" s="84"/>
      <c r="E341" s="84"/>
      <c r="F341" s="162"/>
      <c r="G341" s="84"/>
      <c r="H341" s="84"/>
      <c r="I341" s="84"/>
      <c r="J341" s="84"/>
      <c r="K341" s="84"/>
      <c r="L341" s="84"/>
      <c r="M341" s="84"/>
      <c r="N341" s="84"/>
      <c r="O341" s="84"/>
      <c r="P341" s="84"/>
      <c r="Q341" s="84"/>
      <c r="R341" s="84"/>
      <c r="S341" s="84"/>
      <c r="T341" s="84"/>
      <c r="U341" s="84"/>
      <c r="V341" s="84"/>
      <c r="W341" s="84"/>
      <c r="X341" s="84"/>
      <c r="Y341" s="84"/>
      <c r="Z341" s="84"/>
    </row>
    <row r="342" spans="1:26" ht="12.75" customHeight="1" x14ac:dyDescent="0.35">
      <c r="A342" s="84"/>
      <c r="B342" s="84"/>
      <c r="C342" s="84"/>
      <c r="D342" s="84"/>
      <c r="E342" s="84"/>
      <c r="F342" s="162"/>
      <c r="G342" s="84"/>
      <c r="H342" s="84"/>
      <c r="I342" s="84"/>
      <c r="J342" s="84"/>
      <c r="K342" s="84"/>
      <c r="L342" s="84"/>
      <c r="M342" s="84"/>
      <c r="N342" s="84"/>
      <c r="O342" s="84"/>
      <c r="P342" s="84"/>
      <c r="Q342" s="84"/>
      <c r="R342" s="84"/>
      <c r="S342" s="84"/>
      <c r="T342" s="84"/>
      <c r="U342" s="84"/>
      <c r="V342" s="84"/>
      <c r="W342" s="84"/>
      <c r="X342" s="84"/>
      <c r="Y342" s="84"/>
      <c r="Z342" s="84"/>
    </row>
    <row r="343" spans="1:26" ht="12.75" customHeight="1" x14ac:dyDescent="0.35">
      <c r="A343" s="84"/>
      <c r="B343" s="84"/>
      <c r="C343" s="84"/>
      <c r="D343" s="84"/>
      <c r="E343" s="84"/>
      <c r="F343" s="162"/>
      <c r="G343" s="84"/>
      <c r="H343" s="84"/>
      <c r="I343" s="84"/>
      <c r="J343" s="84"/>
      <c r="K343" s="84"/>
      <c r="L343" s="84"/>
      <c r="M343" s="84"/>
      <c r="N343" s="84"/>
      <c r="O343" s="84"/>
      <c r="P343" s="84"/>
      <c r="Q343" s="84"/>
      <c r="R343" s="84"/>
      <c r="S343" s="84"/>
      <c r="T343" s="84"/>
      <c r="U343" s="84"/>
      <c r="V343" s="84"/>
      <c r="W343" s="84"/>
      <c r="X343" s="84"/>
      <c r="Y343" s="84"/>
      <c r="Z343" s="84"/>
    </row>
    <row r="344" spans="1:26" ht="12.75" customHeight="1" x14ac:dyDescent="0.35">
      <c r="A344" s="84"/>
      <c r="B344" s="84"/>
      <c r="C344" s="84"/>
      <c r="D344" s="84"/>
      <c r="E344" s="84"/>
      <c r="F344" s="162"/>
      <c r="G344" s="84"/>
      <c r="H344" s="84"/>
      <c r="I344" s="84"/>
      <c r="J344" s="84"/>
      <c r="K344" s="84"/>
      <c r="L344" s="84"/>
      <c r="M344" s="84"/>
      <c r="N344" s="84"/>
      <c r="O344" s="84"/>
      <c r="P344" s="84"/>
      <c r="Q344" s="84"/>
      <c r="R344" s="84"/>
      <c r="S344" s="84"/>
      <c r="T344" s="84"/>
      <c r="U344" s="84"/>
      <c r="V344" s="84"/>
      <c r="W344" s="84"/>
      <c r="X344" s="84"/>
      <c r="Y344" s="84"/>
      <c r="Z344" s="84"/>
    </row>
    <row r="345" spans="1:26" ht="12.75" customHeight="1" x14ac:dyDescent="0.35">
      <c r="A345" s="84"/>
      <c r="B345" s="84"/>
      <c r="C345" s="84"/>
      <c r="D345" s="84"/>
      <c r="E345" s="84"/>
      <c r="F345" s="162"/>
      <c r="G345" s="84"/>
      <c r="H345" s="84"/>
      <c r="I345" s="84"/>
      <c r="J345" s="84"/>
      <c r="K345" s="84"/>
      <c r="L345" s="84"/>
      <c r="M345" s="84"/>
      <c r="N345" s="84"/>
      <c r="O345" s="84"/>
      <c r="P345" s="84"/>
      <c r="Q345" s="84"/>
      <c r="R345" s="84"/>
      <c r="S345" s="84"/>
      <c r="T345" s="84"/>
      <c r="U345" s="84"/>
      <c r="V345" s="84"/>
      <c r="W345" s="84"/>
      <c r="X345" s="84"/>
      <c r="Y345" s="84"/>
      <c r="Z345" s="84"/>
    </row>
    <row r="346" spans="1:26" ht="12.75" customHeight="1" x14ac:dyDescent="0.35">
      <c r="A346" s="84"/>
      <c r="B346" s="84"/>
      <c r="C346" s="84"/>
      <c r="D346" s="84"/>
      <c r="E346" s="84"/>
      <c r="F346" s="162"/>
      <c r="G346" s="84"/>
      <c r="H346" s="84"/>
      <c r="I346" s="84"/>
      <c r="J346" s="84"/>
      <c r="K346" s="84"/>
      <c r="L346" s="84"/>
      <c r="M346" s="84"/>
      <c r="N346" s="84"/>
      <c r="O346" s="84"/>
      <c r="P346" s="84"/>
      <c r="Q346" s="84"/>
      <c r="R346" s="84"/>
      <c r="S346" s="84"/>
      <c r="T346" s="84"/>
      <c r="U346" s="84"/>
      <c r="V346" s="84"/>
      <c r="W346" s="84"/>
      <c r="X346" s="84"/>
      <c r="Y346" s="84"/>
      <c r="Z346" s="84"/>
    </row>
    <row r="347" spans="1:26" ht="12.75" customHeight="1" x14ac:dyDescent="0.35">
      <c r="A347" s="84"/>
      <c r="B347" s="84"/>
      <c r="C347" s="84"/>
      <c r="D347" s="84"/>
      <c r="E347" s="84"/>
      <c r="F347" s="162"/>
      <c r="G347" s="84"/>
      <c r="H347" s="84"/>
      <c r="I347" s="84"/>
      <c r="J347" s="84"/>
      <c r="K347" s="84"/>
      <c r="L347" s="84"/>
      <c r="M347" s="84"/>
      <c r="N347" s="84"/>
      <c r="O347" s="84"/>
      <c r="P347" s="84"/>
      <c r="Q347" s="84"/>
      <c r="R347" s="84"/>
      <c r="S347" s="84"/>
      <c r="T347" s="84"/>
      <c r="U347" s="84"/>
      <c r="V347" s="84"/>
      <c r="W347" s="84"/>
      <c r="X347" s="84"/>
      <c r="Y347" s="84"/>
      <c r="Z347" s="84"/>
    </row>
    <row r="348" spans="1:26" ht="12.75" customHeight="1" x14ac:dyDescent="0.35">
      <c r="A348" s="84"/>
      <c r="B348" s="84"/>
      <c r="C348" s="84"/>
      <c r="D348" s="84"/>
      <c r="E348" s="84"/>
      <c r="F348" s="162"/>
      <c r="G348" s="84"/>
      <c r="H348" s="84"/>
      <c r="I348" s="84"/>
      <c r="J348" s="84"/>
      <c r="K348" s="84"/>
      <c r="L348" s="84"/>
      <c r="M348" s="84"/>
      <c r="N348" s="84"/>
      <c r="O348" s="84"/>
      <c r="P348" s="84"/>
      <c r="Q348" s="84"/>
      <c r="R348" s="84"/>
      <c r="S348" s="84"/>
      <c r="T348" s="84"/>
      <c r="U348" s="84"/>
      <c r="V348" s="84"/>
      <c r="W348" s="84"/>
      <c r="X348" s="84"/>
      <c r="Y348" s="84"/>
      <c r="Z348" s="84"/>
    </row>
    <row r="349" spans="1:26" ht="12.75" customHeight="1" x14ac:dyDescent="0.35">
      <c r="A349" s="84"/>
      <c r="B349" s="90"/>
      <c r="C349" s="91"/>
      <c r="D349" s="91"/>
      <c r="E349" s="91"/>
      <c r="F349" s="84"/>
      <c r="G349" s="84"/>
      <c r="H349" s="84"/>
      <c r="I349" s="84"/>
      <c r="J349" s="84"/>
      <c r="K349" s="84"/>
      <c r="L349" s="84"/>
      <c r="M349" s="84"/>
      <c r="N349" s="84"/>
      <c r="O349" s="84"/>
      <c r="P349" s="84"/>
      <c r="Q349" s="84"/>
      <c r="R349" s="84"/>
      <c r="S349" s="84"/>
      <c r="T349" s="84"/>
      <c r="U349" s="84"/>
      <c r="V349" s="84"/>
      <c r="W349" s="84"/>
      <c r="X349" s="84"/>
      <c r="Y349" s="84"/>
      <c r="Z349" s="84"/>
    </row>
    <row r="350" spans="1:26" ht="12.75" customHeight="1" x14ac:dyDescent="0.35">
      <c r="A350" s="84"/>
      <c r="B350" s="90"/>
      <c r="C350" s="91"/>
      <c r="D350" s="91"/>
      <c r="E350" s="91"/>
      <c r="F350" s="84"/>
      <c r="G350" s="84"/>
      <c r="H350" s="84"/>
      <c r="I350" s="84"/>
      <c r="J350" s="84"/>
      <c r="K350" s="84"/>
      <c r="L350" s="84"/>
      <c r="M350" s="84"/>
      <c r="N350" s="84"/>
      <c r="O350" s="84"/>
      <c r="P350" s="84"/>
      <c r="Q350" s="84"/>
      <c r="R350" s="84"/>
      <c r="S350" s="84"/>
      <c r="T350" s="84"/>
      <c r="U350" s="84"/>
      <c r="V350" s="84"/>
      <c r="W350" s="84"/>
      <c r="X350" s="84"/>
      <c r="Y350" s="84"/>
      <c r="Z350" s="84"/>
    </row>
    <row r="351" spans="1:26" ht="12.75" customHeight="1" x14ac:dyDescent="0.35">
      <c r="A351" s="84"/>
      <c r="B351" s="90"/>
      <c r="C351" s="91"/>
      <c r="D351" s="91"/>
      <c r="E351" s="91"/>
      <c r="F351" s="84"/>
      <c r="G351" s="84"/>
      <c r="H351" s="84"/>
      <c r="I351" s="84"/>
      <c r="J351" s="84"/>
      <c r="K351" s="84"/>
      <c r="L351" s="84"/>
      <c r="M351" s="84"/>
      <c r="N351" s="84"/>
      <c r="O351" s="84"/>
      <c r="P351" s="84"/>
      <c r="Q351" s="84"/>
      <c r="R351" s="84"/>
      <c r="S351" s="84"/>
      <c r="T351" s="84"/>
      <c r="U351" s="84"/>
      <c r="V351" s="84"/>
      <c r="W351" s="84"/>
      <c r="X351" s="84"/>
      <c r="Y351" s="84"/>
      <c r="Z351" s="84"/>
    </row>
    <row r="352" spans="1:26" ht="12.75" customHeight="1" x14ac:dyDescent="0.35">
      <c r="A352" s="84"/>
      <c r="B352" s="90"/>
      <c r="C352" s="91"/>
      <c r="D352" s="91"/>
      <c r="E352" s="91"/>
      <c r="F352" s="84"/>
      <c r="G352" s="84"/>
      <c r="H352" s="84"/>
      <c r="I352" s="84"/>
      <c r="J352" s="84"/>
      <c r="K352" s="84"/>
      <c r="L352" s="84"/>
      <c r="M352" s="84"/>
      <c r="N352" s="84"/>
      <c r="O352" s="84"/>
      <c r="P352" s="84"/>
      <c r="Q352" s="84"/>
      <c r="R352" s="84"/>
      <c r="S352" s="84"/>
      <c r="T352" s="84"/>
      <c r="U352" s="84"/>
      <c r="V352" s="84"/>
      <c r="W352" s="84"/>
      <c r="X352" s="84"/>
      <c r="Y352" s="84"/>
      <c r="Z352" s="84"/>
    </row>
    <row r="353" spans="1:26" ht="12.75" customHeight="1" x14ac:dyDescent="0.35">
      <c r="A353" s="84"/>
      <c r="B353" s="90"/>
      <c r="C353" s="91"/>
      <c r="D353" s="91"/>
      <c r="E353" s="91"/>
      <c r="F353" s="84"/>
      <c r="G353" s="84"/>
      <c r="H353" s="84"/>
      <c r="I353" s="84"/>
      <c r="J353" s="84"/>
      <c r="K353" s="84"/>
      <c r="L353" s="84"/>
      <c r="M353" s="84"/>
      <c r="N353" s="84"/>
      <c r="O353" s="84"/>
      <c r="P353" s="84"/>
      <c r="Q353" s="84"/>
      <c r="R353" s="84"/>
      <c r="S353" s="84"/>
      <c r="T353" s="84"/>
      <c r="U353" s="84"/>
      <c r="V353" s="84"/>
      <c r="W353" s="84"/>
      <c r="X353" s="84"/>
      <c r="Y353" s="84"/>
      <c r="Z353" s="84"/>
    </row>
    <row r="354" spans="1:26" ht="12.75" customHeight="1" x14ac:dyDescent="0.35">
      <c r="A354" s="84"/>
      <c r="B354" s="90"/>
      <c r="C354" s="91"/>
      <c r="D354" s="91"/>
      <c r="E354" s="91"/>
      <c r="F354" s="84"/>
      <c r="G354" s="84"/>
      <c r="H354" s="84"/>
      <c r="I354" s="84"/>
      <c r="J354" s="84"/>
      <c r="K354" s="84"/>
      <c r="L354" s="84"/>
      <c r="M354" s="84"/>
      <c r="N354" s="84"/>
      <c r="O354" s="84"/>
      <c r="P354" s="84"/>
      <c r="Q354" s="84"/>
      <c r="R354" s="84"/>
      <c r="S354" s="84"/>
      <c r="T354" s="84"/>
      <c r="U354" s="84"/>
      <c r="V354" s="84"/>
      <c r="W354" s="84"/>
      <c r="X354" s="84"/>
      <c r="Y354" s="84"/>
      <c r="Z354" s="84"/>
    </row>
    <row r="355" spans="1:26" ht="12.75" customHeight="1" x14ac:dyDescent="0.35">
      <c r="A355" s="84"/>
      <c r="B355" s="90"/>
      <c r="C355" s="91"/>
      <c r="D355" s="91"/>
      <c r="E355" s="91"/>
      <c r="F355" s="84"/>
      <c r="G355" s="84"/>
      <c r="H355" s="84"/>
      <c r="I355" s="84"/>
      <c r="J355" s="84"/>
      <c r="K355" s="84"/>
      <c r="L355" s="84"/>
      <c r="M355" s="84"/>
      <c r="N355" s="84"/>
      <c r="O355" s="84"/>
      <c r="P355" s="84"/>
      <c r="Q355" s="84"/>
      <c r="R355" s="84"/>
      <c r="S355" s="84"/>
      <c r="T355" s="84"/>
      <c r="U355" s="84"/>
      <c r="V355" s="84"/>
      <c r="W355" s="84"/>
      <c r="X355" s="84"/>
      <c r="Y355" s="84"/>
      <c r="Z355" s="84"/>
    </row>
    <row r="356" spans="1:26" ht="12.75" customHeight="1" x14ac:dyDescent="0.35">
      <c r="A356" s="84"/>
      <c r="B356" s="90"/>
      <c r="C356" s="91"/>
      <c r="D356" s="91"/>
      <c r="E356" s="91"/>
      <c r="F356" s="84"/>
      <c r="G356" s="84"/>
      <c r="H356" s="84"/>
      <c r="I356" s="84"/>
      <c r="J356" s="84"/>
      <c r="K356" s="84"/>
      <c r="L356" s="84"/>
      <c r="M356" s="84"/>
      <c r="N356" s="84"/>
      <c r="O356" s="84"/>
      <c r="P356" s="84"/>
      <c r="Q356" s="84"/>
      <c r="R356" s="84"/>
      <c r="S356" s="84"/>
      <c r="T356" s="84"/>
      <c r="U356" s="84"/>
      <c r="V356" s="84"/>
      <c r="W356" s="84"/>
      <c r="X356" s="84"/>
      <c r="Y356" s="84"/>
      <c r="Z356" s="84"/>
    </row>
    <row r="357" spans="1:26" ht="12.75" customHeight="1" x14ac:dyDescent="0.35">
      <c r="A357" s="84"/>
      <c r="B357" s="90"/>
      <c r="C357" s="91"/>
      <c r="D357" s="91"/>
      <c r="E357" s="91"/>
      <c r="F357" s="84"/>
      <c r="G357" s="84"/>
      <c r="H357" s="84"/>
      <c r="I357" s="84"/>
      <c r="J357" s="84"/>
      <c r="K357" s="84"/>
      <c r="L357" s="84"/>
      <c r="M357" s="84"/>
      <c r="N357" s="84"/>
      <c r="O357" s="84"/>
      <c r="P357" s="84"/>
      <c r="Q357" s="84"/>
      <c r="R357" s="84"/>
      <c r="S357" s="84"/>
      <c r="T357" s="84"/>
      <c r="U357" s="84"/>
      <c r="V357" s="84"/>
      <c r="W357" s="84"/>
      <c r="X357" s="84"/>
      <c r="Y357" s="84"/>
      <c r="Z357" s="84"/>
    </row>
    <row r="358" spans="1:26" ht="12.75" customHeight="1" x14ac:dyDescent="0.35">
      <c r="A358" s="84"/>
      <c r="B358" s="90"/>
      <c r="C358" s="91"/>
      <c r="D358" s="91"/>
      <c r="E358" s="91"/>
      <c r="F358" s="84"/>
      <c r="G358" s="84"/>
      <c r="H358" s="84"/>
      <c r="I358" s="84"/>
      <c r="J358" s="84"/>
      <c r="K358" s="84"/>
      <c r="L358" s="84"/>
      <c r="M358" s="84"/>
      <c r="N358" s="84"/>
      <c r="O358" s="84"/>
      <c r="P358" s="84"/>
      <c r="Q358" s="84"/>
      <c r="R358" s="84"/>
      <c r="S358" s="84"/>
      <c r="T358" s="84"/>
      <c r="U358" s="84"/>
      <c r="V358" s="84"/>
      <c r="W358" s="84"/>
      <c r="X358" s="84"/>
      <c r="Y358" s="84"/>
      <c r="Z358" s="84"/>
    </row>
    <row r="359" spans="1:26" ht="12.75" customHeight="1" x14ac:dyDescent="0.35">
      <c r="A359" s="84"/>
      <c r="B359" s="90"/>
      <c r="C359" s="91"/>
      <c r="D359" s="91"/>
      <c r="E359" s="91"/>
      <c r="F359" s="84"/>
      <c r="G359" s="84"/>
      <c r="H359" s="84"/>
      <c r="I359" s="84"/>
      <c r="J359" s="84"/>
      <c r="K359" s="84"/>
      <c r="L359" s="84"/>
      <c r="M359" s="84"/>
      <c r="N359" s="84"/>
      <c r="O359" s="84"/>
      <c r="P359" s="84"/>
      <c r="Q359" s="84"/>
      <c r="R359" s="84"/>
      <c r="S359" s="84"/>
      <c r="T359" s="84"/>
      <c r="U359" s="84"/>
      <c r="V359" s="84"/>
      <c r="W359" s="84"/>
      <c r="X359" s="84"/>
      <c r="Y359" s="84"/>
      <c r="Z359" s="84"/>
    </row>
    <row r="360" spans="1:26" ht="12.75" customHeight="1" x14ac:dyDescent="0.35">
      <c r="A360" s="84"/>
      <c r="B360" s="90"/>
      <c r="C360" s="91"/>
      <c r="D360" s="91"/>
      <c r="E360" s="91"/>
      <c r="F360" s="84"/>
      <c r="G360" s="84"/>
      <c r="H360" s="84"/>
      <c r="I360" s="84"/>
      <c r="J360" s="84"/>
      <c r="K360" s="84"/>
      <c r="L360" s="84"/>
      <c r="M360" s="84"/>
      <c r="N360" s="84"/>
      <c r="O360" s="84"/>
      <c r="P360" s="84"/>
      <c r="Q360" s="84"/>
      <c r="R360" s="84"/>
      <c r="S360" s="84"/>
      <c r="T360" s="84"/>
      <c r="U360" s="84"/>
      <c r="V360" s="84"/>
      <c r="W360" s="84"/>
      <c r="X360" s="84"/>
      <c r="Y360" s="84"/>
      <c r="Z360" s="84"/>
    </row>
    <row r="361" spans="1:26" ht="12.75" customHeight="1" x14ac:dyDescent="0.35">
      <c r="A361" s="84"/>
      <c r="B361" s="90"/>
      <c r="C361" s="91"/>
      <c r="D361" s="91"/>
      <c r="E361" s="91"/>
      <c r="F361" s="84"/>
      <c r="G361" s="84"/>
      <c r="H361" s="84"/>
      <c r="I361" s="84"/>
      <c r="J361" s="84"/>
      <c r="K361" s="84"/>
      <c r="L361" s="84"/>
      <c r="M361" s="84"/>
      <c r="N361" s="84"/>
      <c r="O361" s="84"/>
      <c r="P361" s="84"/>
      <c r="Q361" s="84"/>
      <c r="R361" s="84"/>
      <c r="S361" s="84"/>
      <c r="T361" s="84"/>
      <c r="U361" s="84"/>
      <c r="V361" s="84"/>
      <c r="W361" s="84"/>
      <c r="X361" s="84"/>
      <c r="Y361" s="84"/>
      <c r="Z361" s="84"/>
    </row>
    <row r="362" spans="1:26" ht="12.75" customHeight="1" x14ac:dyDescent="0.35">
      <c r="A362" s="84"/>
      <c r="B362" s="90"/>
      <c r="C362" s="91"/>
      <c r="D362" s="91"/>
      <c r="E362" s="91"/>
      <c r="F362" s="84"/>
      <c r="G362" s="84"/>
      <c r="H362" s="84"/>
      <c r="I362" s="84"/>
      <c r="J362" s="84"/>
      <c r="K362" s="84"/>
      <c r="L362" s="84"/>
      <c r="M362" s="84"/>
      <c r="N362" s="84"/>
      <c r="O362" s="84"/>
      <c r="P362" s="84"/>
      <c r="Q362" s="84"/>
      <c r="R362" s="84"/>
      <c r="S362" s="84"/>
      <c r="T362" s="84"/>
      <c r="U362" s="84"/>
      <c r="V362" s="84"/>
      <c r="W362" s="84"/>
      <c r="X362" s="84"/>
      <c r="Y362" s="84"/>
      <c r="Z362" s="84"/>
    </row>
    <row r="363" spans="1:26" ht="12.75" customHeight="1" x14ac:dyDescent="0.35">
      <c r="A363" s="84"/>
      <c r="B363" s="90"/>
      <c r="C363" s="91"/>
      <c r="D363" s="91"/>
      <c r="E363" s="91"/>
      <c r="F363" s="84"/>
      <c r="G363" s="84"/>
      <c r="H363" s="84"/>
      <c r="I363" s="84"/>
      <c r="J363" s="84"/>
      <c r="K363" s="84"/>
      <c r="L363" s="84"/>
      <c r="M363" s="84"/>
      <c r="N363" s="84"/>
      <c r="O363" s="84"/>
      <c r="P363" s="84"/>
      <c r="Q363" s="84"/>
      <c r="R363" s="84"/>
      <c r="S363" s="84"/>
      <c r="T363" s="84"/>
      <c r="U363" s="84"/>
      <c r="V363" s="84"/>
      <c r="W363" s="84"/>
      <c r="X363" s="84"/>
      <c r="Y363" s="84"/>
      <c r="Z363" s="84"/>
    </row>
    <row r="364" spans="1:26" ht="12.75" customHeight="1" x14ac:dyDescent="0.35">
      <c r="A364" s="84"/>
      <c r="B364" s="90"/>
      <c r="C364" s="91"/>
      <c r="D364" s="91"/>
      <c r="E364" s="91"/>
      <c r="F364" s="84"/>
      <c r="G364" s="84"/>
      <c r="H364" s="84"/>
      <c r="I364" s="84"/>
      <c r="J364" s="84"/>
      <c r="K364" s="84"/>
      <c r="L364" s="84"/>
      <c r="M364" s="84"/>
      <c r="N364" s="84"/>
      <c r="O364" s="84"/>
      <c r="P364" s="84"/>
      <c r="Q364" s="84"/>
      <c r="R364" s="84"/>
      <c r="S364" s="84"/>
      <c r="T364" s="84"/>
      <c r="U364" s="84"/>
      <c r="V364" s="84"/>
      <c r="W364" s="84"/>
      <c r="X364" s="84"/>
      <c r="Y364" s="84"/>
      <c r="Z364" s="84"/>
    </row>
    <row r="365" spans="1:26" ht="12.75" customHeight="1" x14ac:dyDescent="0.35">
      <c r="A365" s="84"/>
      <c r="B365" s="90"/>
      <c r="C365" s="91"/>
      <c r="D365" s="91"/>
      <c r="E365" s="91"/>
      <c r="F365" s="84"/>
      <c r="G365" s="84"/>
      <c r="H365" s="84"/>
      <c r="I365" s="84"/>
      <c r="J365" s="84"/>
      <c r="K365" s="84"/>
      <c r="L365" s="84"/>
      <c r="M365" s="84"/>
      <c r="N365" s="84"/>
      <c r="O365" s="84"/>
      <c r="P365" s="84"/>
      <c r="Q365" s="84"/>
      <c r="R365" s="84"/>
      <c r="S365" s="84"/>
      <c r="T365" s="84"/>
      <c r="U365" s="84"/>
      <c r="V365" s="84"/>
      <c r="W365" s="84"/>
      <c r="X365" s="84"/>
      <c r="Y365" s="84"/>
      <c r="Z365" s="84"/>
    </row>
    <row r="366" spans="1:26" ht="12.75" customHeight="1" x14ac:dyDescent="0.35">
      <c r="A366" s="84"/>
      <c r="B366" s="90"/>
      <c r="C366" s="91"/>
      <c r="D366" s="91"/>
      <c r="E366" s="91"/>
      <c r="F366" s="84"/>
      <c r="G366" s="84"/>
      <c r="H366" s="84"/>
      <c r="I366" s="84"/>
      <c r="J366" s="84"/>
      <c r="K366" s="84"/>
      <c r="L366" s="84"/>
      <c r="M366" s="84"/>
      <c r="N366" s="84"/>
      <c r="O366" s="84"/>
      <c r="P366" s="84"/>
      <c r="Q366" s="84"/>
      <c r="R366" s="84"/>
      <c r="S366" s="84"/>
      <c r="T366" s="84"/>
      <c r="U366" s="84"/>
      <c r="V366" s="84"/>
      <c r="W366" s="84"/>
      <c r="X366" s="84"/>
      <c r="Y366" s="84"/>
      <c r="Z366" s="84"/>
    </row>
    <row r="367" spans="1:26" ht="12.75" customHeight="1" x14ac:dyDescent="0.35">
      <c r="A367" s="84"/>
      <c r="B367" s="90"/>
      <c r="C367" s="91"/>
      <c r="D367" s="91"/>
      <c r="E367" s="91"/>
      <c r="F367" s="84"/>
      <c r="G367" s="84"/>
      <c r="H367" s="84"/>
      <c r="I367" s="84"/>
      <c r="J367" s="84"/>
      <c r="K367" s="84"/>
      <c r="L367" s="84"/>
      <c r="M367" s="84"/>
      <c r="N367" s="84"/>
      <c r="O367" s="84"/>
      <c r="P367" s="84"/>
      <c r="Q367" s="84"/>
      <c r="R367" s="84"/>
      <c r="S367" s="84"/>
      <c r="T367" s="84"/>
      <c r="U367" s="84"/>
      <c r="V367" s="84"/>
      <c r="W367" s="84"/>
      <c r="X367" s="84"/>
      <c r="Y367" s="84"/>
      <c r="Z367" s="84"/>
    </row>
    <row r="368" spans="1:26" ht="12.75" customHeight="1" x14ac:dyDescent="0.35">
      <c r="A368" s="84"/>
      <c r="B368" s="90"/>
      <c r="C368" s="91"/>
      <c r="D368" s="91"/>
      <c r="E368" s="91"/>
      <c r="F368" s="84"/>
      <c r="G368" s="84"/>
      <c r="H368" s="84"/>
      <c r="I368" s="84"/>
      <c r="J368" s="84"/>
      <c r="K368" s="84"/>
      <c r="L368" s="84"/>
      <c r="M368" s="84"/>
      <c r="N368" s="84"/>
      <c r="O368" s="84"/>
      <c r="P368" s="84"/>
      <c r="Q368" s="84"/>
      <c r="R368" s="84"/>
      <c r="S368" s="84"/>
      <c r="T368" s="84"/>
      <c r="U368" s="84"/>
      <c r="V368" s="84"/>
      <c r="W368" s="84"/>
      <c r="X368" s="84"/>
      <c r="Y368" s="84"/>
      <c r="Z368" s="84"/>
    </row>
    <row r="369" spans="1:26" ht="12.75" customHeight="1" x14ac:dyDescent="0.35">
      <c r="A369" s="84"/>
      <c r="B369" s="90"/>
      <c r="C369" s="91"/>
      <c r="D369" s="91"/>
      <c r="E369" s="91"/>
      <c r="F369" s="84"/>
      <c r="G369" s="84"/>
      <c r="H369" s="84"/>
      <c r="I369" s="84"/>
      <c r="J369" s="84"/>
      <c r="K369" s="84"/>
      <c r="L369" s="84"/>
      <c r="M369" s="84"/>
      <c r="N369" s="84"/>
      <c r="O369" s="84"/>
      <c r="P369" s="84"/>
      <c r="Q369" s="84"/>
      <c r="R369" s="84"/>
      <c r="S369" s="84"/>
      <c r="T369" s="84"/>
      <c r="U369" s="84"/>
      <c r="V369" s="84"/>
      <c r="W369" s="84"/>
      <c r="X369" s="84"/>
      <c r="Y369" s="84"/>
      <c r="Z369" s="84"/>
    </row>
    <row r="370" spans="1:26" ht="12.75" customHeight="1" x14ac:dyDescent="0.35">
      <c r="A370" s="84"/>
      <c r="B370" s="90"/>
      <c r="C370" s="91"/>
      <c r="D370" s="91"/>
      <c r="E370" s="91"/>
      <c r="F370" s="84"/>
      <c r="G370" s="84"/>
      <c r="H370" s="84"/>
      <c r="I370" s="84"/>
      <c r="J370" s="84"/>
      <c r="K370" s="84"/>
      <c r="L370" s="84"/>
      <c r="M370" s="84"/>
      <c r="N370" s="84"/>
      <c r="O370" s="84"/>
      <c r="P370" s="84"/>
      <c r="Q370" s="84"/>
      <c r="R370" s="84"/>
      <c r="S370" s="84"/>
      <c r="T370" s="84"/>
      <c r="U370" s="84"/>
      <c r="V370" s="84"/>
      <c r="W370" s="84"/>
      <c r="X370" s="84"/>
      <c r="Y370" s="84"/>
      <c r="Z370" s="84"/>
    </row>
    <row r="371" spans="1:26" ht="12.75" customHeight="1" x14ac:dyDescent="0.35">
      <c r="A371" s="84"/>
      <c r="B371" s="90"/>
      <c r="C371" s="91"/>
      <c r="D371" s="91"/>
      <c r="E371" s="91"/>
      <c r="F371" s="84"/>
      <c r="G371" s="84"/>
      <c r="H371" s="84"/>
      <c r="I371" s="84"/>
      <c r="J371" s="84"/>
      <c r="K371" s="84"/>
      <c r="L371" s="84"/>
      <c r="M371" s="84"/>
      <c r="N371" s="84"/>
      <c r="O371" s="84"/>
      <c r="P371" s="84"/>
      <c r="Q371" s="84"/>
      <c r="R371" s="84"/>
      <c r="S371" s="84"/>
      <c r="T371" s="84"/>
      <c r="U371" s="84"/>
      <c r="V371" s="84"/>
      <c r="W371" s="84"/>
      <c r="X371" s="84"/>
      <c r="Y371" s="84"/>
      <c r="Z371" s="84"/>
    </row>
    <row r="372" spans="1:26" ht="12.75" customHeight="1" x14ac:dyDescent="0.35">
      <c r="A372" s="84"/>
      <c r="B372" s="90"/>
      <c r="C372" s="91"/>
      <c r="D372" s="91"/>
      <c r="E372" s="91"/>
      <c r="F372" s="84"/>
      <c r="G372" s="84"/>
      <c r="H372" s="84"/>
      <c r="I372" s="84"/>
      <c r="J372" s="84"/>
      <c r="K372" s="84"/>
      <c r="L372" s="84"/>
      <c r="M372" s="84"/>
      <c r="N372" s="84"/>
      <c r="O372" s="84"/>
      <c r="P372" s="84"/>
      <c r="Q372" s="84"/>
      <c r="R372" s="84"/>
      <c r="S372" s="84"/>
      <c r="T372" s="84"/>
      <c r="U372" s="84"/>
      <c r="V372" s="84"/>
      <c r="W372" s="84"/>
      <c r="X372" s="84"/>
      <c r="Y372" s="84"/>
      <c r="Z372" s="84"/>
    </row>
    <row r="373" spans="1:26" ht="12.75" customHeight="1" x14ac:dyDescent="0.35">
      <c r="A373" s="84"/>
      <c r="B373" s="90"/>
      <c r="C373" s="91"/>
      <c r="D373" s="91"/>
      <c r="E373" s="91"/>
      <c r="F373" s="84"/>
      <c r="G373" s="84"/>
      <c r="H373" s="84"/>
      <c r="I373" s="84"/>
      <c r="J373" s="84"/>
      <c r="K373" s="84"/>
      <c r="L373" s="84"/>
      <c r="M373" s="84"/>
      <c r="N373" s="84"/>
      <c r="O373" s="84"/>
      <c r="P373" s="84"/>
      <c r="Q373" s="84"/>
      <c r="R373" s="84"/>
      <c r="S373" s="84"/>
      <c r="T373" s="84"/>
      <c r="U373" s="84"/>
      <c r="V373" s="84"/>
      <c r="W373" s="84"/>
      <c r="X373" s="84"/>
      <c r="Y373" s="84"/>
      <c r="Z373" s="84"/>
    </row>
    <row r="374" spans="1:26" ht="12.75" customHeight="1" x14ac:dyDescent="0.35">
      <c r="A374" s="84"/>
      <c r="B374" s="90"/>
      <c r="C374" s="91"/>
      <c r="D374" s="91"/>
      <c r="E374" s="91"/>
      <c r="F374" s="84"/>
      <c r="G374" s="84"/>
      <c r="H374" s="84"/>
      <c r="I374" s="84"/>
      <c r="J374" s="84"/>
      <c r="K374" s="84"/>
      <c r="L374" s="84"/>
      <c r="M374" s="84"/>
      <c r="N374" s="84"/>
      <c r="O374" s="84"/>
      <c r="P374" s="84"/>
      <c r="Q374" s="84"/>
      <c r="R374" s="84"/>
      <c r="S374" s="84"/>
      <c r="T374" s="84"/>
      <c r="U374" s="84"/>
      <c r="V374" s="84"/>
      <c r="W374" s="84"/>
      <c r="X374" s="84"/>
      <c r="Y374" s="84"/>
      <c r="Z374" s="84"/>
    </row>
    <row r="375" spans="1:26" ht="12.75" customHeight="1" x14ac:dyDescent="0.35">
      <c r="A375" s="84"/>
      <c r="B375" s="90"/>
      <c r="C375" s="91"/>
      <c r="D375" s="91"/>
      <c r="E375" s="91"/>
      <c r="F375" s="84"/>
      <c r="G375" s="84"/>
      <c r="H375" s="84"/>
      <c r="I375" s="84"/>
      <c r="J375" s="84"/>
      <c r="K375" s="84"/>
      <c r="L375" s="84"/>
      <c r="M375" s="84"/>
      <c r="N375" s="84"/>
      <c r="O375" s="84"/>
      <c r="P375" s="84"/>
      <c r="Q375" s="84"/>
      <c r="R375" s="84"/>
      <c r="S375" s="84"/>
      <c r="T375" s="84"/>
      <c r="U375" s="84"/>
      <c r="V375" s="84"/>
      <c r="W375" s="84"/>
      <c r="X375" s="84"/>
      <c r="Y375" s="84"/>
      <c r="Z375" s="84"/>
    </row>
    <row r="376" spans="1:26" ht="12.75" customHeight="1" x14ac:dyDescent="0.35">
      <c r="A376" s="84"/>
      <c r="B376" s="90"/>
      <c r="C376" s="91"/>
      <c r="D376" s="91"/>
      <c r="E376" s="91"/>
      <c r="F376" s="84"/>
      <c r="G376" s="84"/>
      <c r="H376" s="84"/>
      <c r="I376" s="84"/>
      <c r="J376" s="84"/>
      <c r="K376" s="84"/>
      <c r="L376" s="84"/>
      <c r="M376" s="84"/>
      <c r="N376" s="84"/>
      <c r="O376" s="84"/>
      <c r="P376" s="84"/>
      <c r="Q376" s="84"/>
      <c r="R376" s="84"/>
      <c r="S376" s="84"/>
      <c r="T376" s="84"/>
      <c r="U376" s="84"/>
      <c r="V376" s="84"/>
      <c r="W376" s="84"/>
      <c r="X376" s="84"/>
      <c r="Y376" s="84"/>
      <c r="Z376" s="84"/>
    </row>
    <row r="377" spans="1:26" ht="12.75" customHeight="1" x14ac:dyDescent="0.35">
      <c r="A377" s="84"/>
      <c r="B377" s="90"/>
      <c r="C377" s="91"/>
      <c r="D377" s="91"/>
      <c r="E377" s="91"/>
      <c r="F377" s="84"/>
      <c r="G377" s="84"/>
      <c r="H377" s="84"/>
      <c r="I377" s="84"/>
      <c r="J377" s="84"/>
      <c r="K377" s="84"/>
      <c r="L377" s="84"/>
      <c r="M377" s="84"/>
      <c r="N377" s="84"/>
      <c r="O377" s="84"/>
      <c r="P377" s="84"/>
      <c r="Q377" s="84"/>
      <c r="R377" s="84"/>
      <c r="S377" s="84"/>
      <c r="T377" s="84"/>
      <c r="U377" s="84"/>
      <c r="V377" s="84"/>
      <c r="W377" s="84"/>
      <c r="X377" s="84"/>
      <c r="Y377" s="84"/>
      <c r="Z377" s="84"/>
    </row>
    <row r="378" spans="1:26" ht="12.75" customHeight="1" x14ac:dyDescent="0.35">
      <c r="A378" s="84"/>
      <c r="B378" s="90"/>
      <c r="C378" s="91"/>
      <c r="D378" s="91"/>
      <c r="E378" s="91"/>
      <c r="F378" s="84"/>
      <c r="G378" s="84"/>
      <c r="H378" s="84"/>
      <c r="I378" s="84"/>
      <c r="J378" s="84"/>
      <c r="K378" s="84"/>
      <c r="L378" s="84"/>
      <c r="M378" s="84"/>
      <c r="N378" s="84"/>
      <c r="O378" s="84"/>
      <c r="P378" s="84"/>
      <c r="Q378" s="84"/>
      <c r="R378" s="84"/>
      <c r="S378" s="84"/>
      <c r="T378" s="84"/>
      <c r="U378" s="84"/>
      <c r="V378" s="84"/>
      <c r="W378" s="84"/>
      <c r="X378" s="84"/>
      <c r="Y378" s="84"/>
      <c r="Z378" s="84"/>
    </row>
    <row r="379" spans="1:26" ht="12.75" customHeight="1" x14ac:dyDescent="0.35">
      <c r="A379" s="84"/>
      <c r="B379" s="90"/>
      <c r="C379" s="91"/>
      <c r="D379" s="91"/>
      <c r="E379" s="91"/>
      <c r="F379" s="84"/>
      <c r="G379" s="84"/>
      <c r="H379" s="84"/>
      <c r="I379" s="84"/>
      <c r="J379" s="84"/>
      <c r="K379" s="84"/>
      <c r="L379" s="84"/>
      <c r="M379" s="84"/>
      <c r="N379" s="84"/>
      <c r="O379" s="84"/>
      <c r="P379" s="84"/>
      <c r="Q379" s="84"/>
      <c r="R379" s="84"/>
      <c r="S379" s="84"/>
      <c r="T379" s="84"/>
      <c r="U379" s="84"/>
      <c r="V379" s="84"/>
      <c r="W379" s="84"/>
      <c r="X379" s="84"/>
      <c r="Y379" s="84"/>
      <c r="Z379" s="84"/>
    </row>
    <row r="380" spans="1:26" ht="12.75" customHeight="1" x14ac:dyDescent="0.35">
      <c r="A380" s="84"/>
      <c r="B380" s="90"/>
      <c r="C380" s="91"/>
      <c r="D380" s="91"/>
      <c r="E380" s="91"/>
      <c r="F380" s="84"/>
      <c r="G380" s="84"/>
      <c r="H380" s="84"/>
      <c r="I380" s="84"/>
      <c r="J380" s="84"/>
      <c r="K380" s="84"/>
      <c r="L380" s="84"/>
      <c r="M380" s="84"/>
      <c r="N380" s="84"/>
      <c r="O380" s="84"/>
      <c r="P380" s="84"/>
      <c r="Q380" s="84"/>
      <c r="R380" s="84"/>
      <c r="S380" s="84"/>
      <c r="T380" s="84"/>
      <c r="U380" s="84"/>
      <c r="V380" s="84"/>
      <c r="W380" s="84"/>
      <c r="X380" s="84"/>
      <c r="Y380" s="84"/>
      <c r="Z380" s="84"/>
    </row>
    <row r="381" spans="1:26" ht="12.75" customHeight="1" x14ac:dyDescent="0.35">
      <c r="A381" s="84"/>
      <c r="B381" s="90"/>
      <c r="C381" s="91"/>
      <c r="D381" s="91"/>
      <c r="E381" s="91"/>
      <c r="F381" s="84"/>
      <c r="G381" s="84"/>
      <c r="H381" s="84"/>
      <c r="I381" s="84"/>
      <c r="J381" s="84"/>
      <c r="K381" s="84"/>
      <c r="L381" s="84"/>
      <c r="M381" s="84"/>
      <c r="N381" s="84"/>
      <c r="O381" s="84"/>
      <c r="P381" s="84"/>
      <c r="Q381" s="84"/>
      <c r="R381" s="84"/>
      <c r="S381" s="84"/>
      <c r="T381" s="84"/>
      <c r="U381" s="84"/>
      <c r="V381" s="84"/>
      <c r="W381" s="84"/>
      <c r="X381" s="84"/>
      <c r="Y381" s="84"/>
      <c r="Z381" s="84"/>
    </row>
    <row r="382" spans="1:26" ht="12.75" customHeight="1" x14ac:dyDescent="0.35">
      <c r="A382" s="84"/>
      <c r="B382" s="90"/>
      <c r="C382" s="91"/>
      <c r="D382" s="91"/>
      <c r="E382" s="91"/>
      <c r="F382" s="84"/>
      <c r="G382" s="84"/>
      <c r="H382" s="84"/>
      <c r="I382" s="84"/>
      <c r="J382" s="84"/>
      <c r="K382" s="84"/>
      <c r="L382" s="84"/>
      <c r="M382" s="84"/>
      <c r="N382" s="84"/>
      <c r="O382" s="84"/>
      <c r="P382" s="84"/>
      <c r="Q382" s="84"/>
      <c r="R382" s="84"/>
      <c r="S382" s="84"/>
      <c r="T382" s="84"/>
      <c r="U382" s="84"/>
      <c r="V382" s="84"/>
      <c r="W382" s="84"/>
      <c r="X382" s="84"/>
      <c r="Y382" s="84"/>
      <c r="Z382" s="84"/>
    </row>
    <row r="383" spans="1:26" ht="12.75" customHeight="1" x14ac:dyDescent="0.35">
      <c r="A383" s="84"/>
      <c r="B383" s="90"/>
      <c r="C383" s="91"/>
      <c r="D383" s="91"/>
      <c r="E383" s="91"/>
      <c r="F383" s="84"/>
      <c r="G383" s="84"/>
      <c r="H383" s="84"/>
      <c r="I383" s="84"/>
      <c r="J383" s="84"/>
      <c r="K383" s="84"/>
      <c r="L383" s="84"/>
      <c r="M383" s="84"/>
      <c r="N383" s="84"/>
      <c r="O383" s="84"/>
      <c r="P383" s="84"/>
      <c r="Q383" s="84"/>
      <c r="R383" s="84"/>
      <c r="S383" s="84"/>
      <c r="T383" s="84"/>
      <c r="U383" s="84"/>
      <c r="V383" s="84"/>
      <c r="W383" s="84"/>
      <c r="X383" s="84"/>
      <c r="Y383" s="84"/>
      <c r="Z383" s="84"/>
    </row>
    <row r="384" spans="1:26" ht="12.75" customHeight="1" x14ac:dyDescent="0.35">
      <c r="A384" s="84"/>
      <c r="B384" s="90"/>
      <c r="C384" s="91"/>
      <c r="D384" s="91"/>
      <c r="E384" s="91"/>
      <c r="F384" s="84"/>
      <c r="G384" s="84"/>
      <c r="H384" s="84"/>
      <c r="I384" s="84"/>
      <c r="J384" s="84"/>
      <c r="K384" s="84"/>
      <c r="L384" s="84"/>
      <c r="M384" s="84"/>
      <c r="N384" s="84"/>
      <c r="O384" s="84"/>
      <c r="P384" s="84"/>
      <c r="Q384" s="84"/>
      <c r="R384" s="84"/>
      <c r="S384" s="84"/>
      <c r="T384" s="84"/>
      <c r="U384" s="84"/>
      <c r="V384" s="84"/>
      <c r="W384" s="84"/>
      <c r="X384" s="84"/>
      <c r="Y384" s="84"/>
      <c r="Z384" s="84"/>
    </row>
    <row r="385" spans="1:26" ht="12.75" customHeight="1" x14ac:dyDescent="0.35">
      <c r="A385" s="84"/>
      <c r="B385" s="90"/>
      <c r="C385" s="91"/>
      <c r="D385" s="91"/>
      <c r="E385" s="91"/>
      <c r="F385" s="84"/>
      <c r="G385" s="84"/>
      <c r="H385" s="84"/>
      <c r="I385" s="84"/>
      <c r="J385" s="84"/>
      <c r="K385" s="84"/>
      <c r="L385" s="84"/>
      <c r="M385" s="84"/>
      <c r="N385" s="84"/>
      <c r="O385" s="84"/>
      <c r="P385" s="84"/>
      <c r="Q385" s="84"/>
      <c r="R385" s="84"/>
      <c r="S385" s="84"/>
      <c r="T385" s="84"/>
      <c r="U385" s="84"/>
      <c r="V385" s="84"/>
      <c r="W385" s="84"/>
      <c r="X385" s="84"/>
      <c r="Y385" s="84"/>
      <c r="Z385" s="84"/>
    </row>
    <row r="386" spans="1:26" ht="12.75" customHeight="1" x14ac:dyDescent="0.35">
      <c r="A386" s="84"/>
      <c r="B386" s="90"/>
      <c r="C386" s="91"/>
      <c r="D386" s="91"/>
      <c r="E386" s="91"/>
      <c r="F386" s="84"/>
      <c r="G386" s="84"/>
      <c r="H386" s="84"/>
      <c r="I386" s="84"/>
      <c r="J386" s="84"/>
      <c r="K386" s="84"/>
      <c r="L386" s="84"/>
      <c r="M386" s="84"/>
      <c r="N386" s="84"/>
      <c r="O386" s="84"/>
      <c r="P386" s="84"/>
      <c r="Q386" s="84"/>
      <c r="R386" s="84"/>
      <c r="S386" s="84"/>
      <c r="T386" s="84"/>
      <c r="U386" s="84"/>
      <c r="V386" s="84"/>
      <c r="W386" s="84"/>
      <c r="X386" s="84"/>
      <c r="Y386" s="84"/>
      <c r="Z386" s="84"/>
    </row>
    <row r="387" spans="1:26" ht="12.75" customHeight="1" x14ac:dyDescent="0.35">
      <c r="A387" s="84"/>
      <c r="B387" s="90"/>
      <c r="C387" s="91"/>
      <c r="D387" s="91"/>
      <c r="E387" s="91"/>
      <c r="F387" s="84"/>
      <c r="G387" s="84"/>
      <c r="H387" s="84"/>
      <c r="I387" s="84"/>
      <c r="J387" s="84"/>
      <c r="K387" s="84"/>
      <c r="L387" s="84"/>
      <c r="M387" s="84"/>
      <c r="N387" s="84"/>
      <c r="O387" s="84"/>
      <c r="P387" s="84"/>
      <c r="Q387" s="84"/>
      <c r="R387" s="84"/>
      <c r="S387" s="84"/>
      <c r="T387" s="84"/>
      <c r="U387" s="84"/>
      <c r="V387" s="84"/>
      <c r="W387" s="84"/>
      <c r="X387" s="84"/>
      <c r="Y387" s="84"/>
      <c r="Z387" s="84"/>
    </row>
    <row r="388" spans="1:26" ht="12.75" customHeight="1" x14ac:dyDescent="0.35">
      <c r="A388" s="84"/>
      <c r="B388" s="90"/>
      <c r="C388" s="91"/>
      <c r="D388" s="91"/>
      <c r="E388" s="91"/>
      <c r="F388" s="84"/>
      <c r="G388" s="84"/>
      <c r="H388" s="84"/>
      <c r="I388" s="84"/>
      <c r="J388" s="84"/>
      <c r="K388" s="84"/>
      <c r="L388" s="84"/>
      <c r="M388" s="84"/>
      <c r="N388" s="84"/>
      <c r="O388" s="84"/>
      <c r="P388" s="84"/>
      <c r="Q388" s="84"/>
      <c r="R388" s="84"/>
      <c r="S388" s="84"/>
      <c r="T388" s="84"/>
      <c r="U388" s="84"/>
      <c r="V388" s="84"/>
      <c r="W388" s="84"/>
      <c r="X388" s="84"/>
      <c r="Y388" s="84"/>
      <c r="Z388" s="84"/>
    </row>
    <row r="389" spans="1:26" ht="12.75" customHeight="1" x14ac:dyDescent="0.35">
      <c r="A389" s="84"/>
      <c r="B389" s="90"/>
      <c r="C389" s="91"/>
      <c r="D389" s="91"/>
      <c r="E389" s="91"/>
      <c r="F389" s="84"/>
      <c r="G389" s="84"/>
      <c r="H389" s="84"/>
      <c r="I389" s="84"/>
      <c r="J389" s="84"/>
      <c r="K389" s="84"/>
      <c r="L389" s="84"/>
      <c r="M389" s="84"/>
      <c r="N389" s="84"/>
      <c r="O389" s="84"/>
      <c r="P389" s="84"/>
      <c r="Q389" s="84"/>
      <c r="R389" s="84"/>
      <c r="S389" s="84"/>
      <c r="T389" s="84"/>
      <c r="U389" s="84"/>
      <c r="V389" s="84"/>
      <c r="W389" s="84"/>
      <c r="X389" s="84"/>
      <c r="Y389" s="84"/>
      <c r="Z389" s="84"/>
    </row>
    <row r="390" spans="1:26" ht="12.75" customHeight="1" x14ac:dyDescent="0.35">
      <c r="A390" s="84"/>
      <c r="B390" s="90"/>
      <c r="C390" s="91"/>
      <c r="D390" s="91"/>
      <c r="E390" s="91"/>
      <c r="F390" s="84"/>
      <c r="G390" s="84"/>
      <c r="H390" s="84"/>
      <c r="I390" s="84"/>
      <c r="J390" s="84"/>
      <c r="K390" s="84"/>
      <c r="L390" s="84"/>
      <c r="M390" s="84"/>
      <c r="N390" s="84"/>
      <c r="O390" s="84"/>
      <c r="P390" s="84"/>
      <c r="Q390" s="84"/>
      <c r="R390" s="84"/>
      <c r="S390" s="84"/>
      <c r="T390" s="84"/>
      <c r="U390" s="84"/>
      <c r="V390" s="84"/>
      <c r="W390" s="84"/>
      <c r="X390" s="84"/>
      <c r="Y390" s="84"/>
      <c r="Z390" s="84"/>
    </row>
    <row r="391" spans="1:26" ht="12.75" customHeight="1" x14ac:dyDescent="0.35">
      <c r="A391" s="84"/>
      <c r="B391" s="90"/>
      <c r="C391" s="91"/>
      <c r="D391" s="91"/>
      <c r="E391" s="91"/>
      <c r="F391" s="84"/>
      <c r="G391" s="84"/>
      <c r="H391" s="84"/>
      <c r="I391" s="84"/>
      <c r="J391" s="84"/>
      <c r="K391" s="84"/>
      <c r="L391" s="84"/>
      <c r="M391" s="84"/>
      <c r="N391" s="84"/>
      <c r="O391" s="84"/>
      <c r="P391" s="84"/>
      <c r="Q391" s="84"/>
      <c r="R391" s="84"/>
      <c r="S391" s="84"/>
      <c r="T391" s="84"/>
      <c r="U391" s="84"/>
      <c r="V391" s="84"/>
      <c r="W391" s="84"/>
      <c r="X391" s="84"/>
      <c r="Y391" s="84"/>
      <c r="Z391" s="84"/>
    </row>
    <row r="392" spans="1:26" ht="12.75" customHeight="1" x14ac:dyDescent="0.35">
      <c r="A392" s="84"/>
      <c r="B392" s="90"/>
      <c r="C392" s="91"/>
      <c r="D392" s="91"/>
      <c r="E392" s="91"/>
      <c r="F392" s="84"/>
      <c r="G392" s="84"/>
      <c r="H392" s="84"/>
      <c r="I392" s="84"/>
      <c r="J392" s="84"/>
      <c r="K392" s="84"/>
      <c r="L392" s="84"/>
      <c r="M392" s="84"/>
      <c r="N392" s="84"/>
      <c r="O392" s="84"/>
      <c r="P392" s="84"/>
      <c r="Q392" s="84"/>
      <c r="R392" s="84"/>
      <c r="S392" s="84"/>
      <c r="T392" s="84"/>
      <c r="U392" s="84"/>
      <c r="V392" s="84"/>
      <c r="W392" s="84"/>
      <c r="X392" s="84"/>
      <c r="Y392" s="84"/>
      <c r="Z392" s="84"/>
    </row>
    <row r="393" spans="1:26" ht="12.75" customHeight="1" x14ac:dyDescent="0.35">
      <c r="A393" s="84"/>
      <c r="B393" s="90"/>
      <c r="C393" s="91"/>
      <c r="D393" s="91"/>
      <c r="E393" s="91"/>
      <c r="F393" s="84"/>
      <c r="G393" s="84"/>
      <c r="H393" s="84"/>
      <c r="I393" s="84"/>
      <c r="J393" s="84"/>
      <c r="K393" s="84"/>
      <c r="L393" s="84"/>
      <c r="M393" s="84"/>
      <c r="N393" s="84"/>
      <c r="O393" s="84"/>
      <c r="P393" s="84"/>
      <c r="Q393" s="84"/>
      <c r="R393" s="84"/>
      <c r="S393" s="84"/>
      <c r="T393" s="84"/>
      <c r="U393" s="84"/>
      <c r="V393" s="84"/>
      <c r="W393" s="84"/>
      <c r="X393" s="84"/>
      <c r="Y393" s="84"/>
      <c r="Z393" s="84"/>
    </row>
    <row r="394" spans="1:26" ht="12.75" customHeight="1" x14ac:dyDescent="0.35">
      <c r="A394" s="84"/>
      <c r="B394" s="90"/>
      <c r="C394" s="91"/>
      <c r="D394" s="91"/>
      <c r="E394" s="91"/>
      <c r="F394" s="84"/>
      <c r="G394" s="84"/>
      <c r="H394" s="84"/>
      <c r="I394" s="84"/>
      <c r="J394" s="84"/>
      <c r="K394" s="84"/>
      <c r="L394" s="84"/>
      <c r="M394" s="84"/>
      <c r="N394" s="84"/>
      <c r="O394" s="84"/>
      <c r="P394" s="84"/>
      <c r="Q394" s="84"/>
      <c r="R394" s="84"/>
      <c r="S394" s="84"/>
      <c r="T394" s="84"/>
      <c r="U394" s="84"/>
      <c r="V394" s="84"/>
      <c r="W394" s="84"/>
      <c r="X394" s="84"/>
      <c r="Y394" s="84"/>
      <c r="Z394" s="84"/>
    </row>
    <row r="395" spans="1:26" ht="12.75" customHeight="1" x14ac:dyDescent="0.35">
      <c r="A395" s="84"/>
      <c r="B395" s="90"/>
      <c r="C395" s="91"/>
      <c r="D395" s="91"/>
      <c r="E395" s="91"/>
      <c r="F395" s="84"/>
      <c r="G395" s="84"/>
      <c r="H395" s="84"/>
      <c r="I395" s="84"/>
      <c r="J395" s="84"/>
      <c r="K395" s="84"/>
      <c r="L395" s="84"/>
      <c r="M395" s="84"/>
      <c r="N395" s="84"/>
      <c r="O395" s="84"/>
      <c r="P395" s="84"/>
      <c r="Q395" s="84"/>
      <c r="R395" s="84"/>
      <c r="S395" s="84"/>
      <c r="T395" s="84"/>
      <c r="U395" s="84"/>
      <c r="V395" s="84"/>
      <c r="W395" s="84"/>
      <c r="X395" s="84"/>
      <c r="Y395" s="84"/>
      <c r="Z395" s="84"/>
    </row>
    <row r="396" spans="1:26" ht="12.75" customHeight="1" x14ac:dyDescent="0.35">
      <c r="A396" s="84"/>
      <c r="B396" s="90"/>
      <c r="C396" s="91"/>
      <c r="D396" s="91"/>
      <c r="E396" s="91"/>
      <c r="F396" s="84"/>
      <c r="G396" s="84"/>
      <c r="H396" s="84"/>
      <c r="I396" s="84"/>
      <c r="J396" s="84"/>
      <c r="K396" s="84"/>
      <c r="L396" s="84"/>
      <c r="M396" s="84"/>
      <c r="N396" s="84"/>
      <c r="O396" s="84"/>
      <c r="P396" s="84"/>
      <c r="Q396" s="84"/>
      <c r="R396" s="84"/>
      <c r="S396" s="84"/>
      <c r="T396" s="84"/>
      <c r="U396" s="84"/>
      <c r="V396" s="84"/>
      <c r="W396" s="84"/>
      <c r="X396" s="84"/>
      <c r="Y396" s="84"/>
      <c r="Z396" s="84"/>
    </row>
    <row r="397" spans="1:26" ht="12.75" customHeight="1" x14ac:dyDescent="0.35">
      <c r="A397" s="84"/>
      <c r="B397" s="90"/>
      <c r="C397" s="91"/>
      <c r="D397" s="91"/>
      <c r="E397" s="91"/>
      <c r="F397" s="84"/>
      <c r="G397" s="84"/>
      <c r="H397" s="84"/>
      <c r="I397" s="84"/>
      <c r="J397" s="84"/>
      <c r="K397" s="84"/>
      <c r="L397" s="84"/>
      <c r="M397" s="84"/>
      <c r="N397" s="84"/>
      <c r="O397" s="84"/>
      <c r="P397" s="84"/>
      <c r="Q397" s="84"/>
      <c r="R397" s="84"/>
      <c r="S397" s="84"/>
      <c r="T397" s="84"/>
      <c r="U397" s="84"/>
      <c r="V397" s="84"/>
      <c r="W397" s="84"/>
      <c r="X397" s="84"/>
      <c r="Y397" s="84"/>
      <c r="Z397" s="84"/>
    </row>
    <row r="398" spans="1:26" ht="12.75" customHeight="1" x14ac:dyDescent="0.35">
      <c r="A398" s="84"/>
      <c r="B398" s="90"/>
      <c r="C398" s="91"/>
      <c r="D398" s="91"/>
      <c r="E398" s="91"/>
      <c r="F398" s="84"/>
      <c r="G398" s="84"/>
      <c r="H398" s="84"/>
      <c r="I398" s="84"/>
      <c r="J398" s="84"/>
      <c r="K398" s="84"/>
      <c r="L398" s="84"/>
      <c r="M398" s="84"/>
      <c r="N398" s="84"/>
      <c r="O398" s="84"/>
      <c r="P398" s="84"/>
      <c r="Q398" s="84"/>
      <c r="R398" s="84"/>
      <c r="S398" s="84"/>
      <c r="T398" s="84"/>
      <c r="U398" s="84"/>
      <c r="V398" s="84"/>
      <c r="W398" s="84"/>
      <c r="X398" s="84"/>
      <c r="Y398" s="84"/>
      <c r="Z398" s="84"/>
    </row>
    <row r="399" spans="1:26" ht="12.75" customHeight="1" x14ac:dyDescent="0.35">
      <c r="A399" s="84"/>
      <c r="B399" s="90"/>
      <c r="C399" s="91"/>
      <c r="D399" s="91"/>
      <c r="E399" s="91"/>
      <c r="F399" s="84"/>
      <c r="G399" s="84"/>
      <c r="H399" s="84"/>
      <c r="I399" s="84"/>
      <c r="J399" s="84"/>
      <c r="K399" s="84"/>
      <c r="L399" s="84"/>
      <c r="M399" s="84"/>
      <c r="N399" s="84"/>
      <c r="O399" s="84"/>
      <c r="P399" s="84"/>
      <c r="Q399" s="84"/>
      <c r="R399" s="84"/>
      <c r="S399" s="84"/>
      <c r="T399" s="84"/>
      <c r="U399" s="84"/>
      <c r="V399" s="84"/>
      <c r="W399" s="84"/>
      <c r="X399" s="84"/>
      <c r="Y399" s="84"/>
      <c r="Z399" s="84"/>
    </row>
    <row r="400" spans="1:26" ht="12.75" customHeight="1" x14ac:dyDescent="0.35">
      <c r="A400" s="84"/>
      <c r="B400" s="90"/>
      <c r="C400" s="91"/>
      <c r="D400" s="91"/>
      <c r="E400" s="91"/>
      <c r="F400" s="84"/>
      <c r="G400" s="84"/>
      <c r="H400" s="84"/>
      <c r="I400" s="84"/>
      <c r="J400" s="84"/>
      <c r="K400" s="84"/>
      <c r="L400" s="84"/>
      <c r="M400" s="84"/>
      <c r="N400" s="84"/>
      <c r="O400" s="84"/>
      <c r="P400" s="84"/>
      <c r="Q400" s="84"/>
      <c r="R400" s="84"/>
      <c r="S400" s="84"/>
      <c r="T400" s="84"/>
      <c r="U400" s="84"/>
      <c r="V400" s="84"/>
      <c r="W400" s="84"/>
      <c r="X400" s="84"/>
      <c r="Y400" s="84"/>
      <c r="Z400" s="84"/>
    </row>
    <row r="401" spans="1:26" ht="12.75" customHeight="1" x14ac:dyDescent="0.35">
      <c r="A401" s="84"/>
      <c r="B401" s="90"/>
      <c r="C401" s="91"/>
      <c r="D401" s="91"/>
      <c r="E401" s="91"/>
      <c r="F401" s="84"/>
      <c r="G401" s="84"/>
      <c r="H401" s="84"/>
      <c r="I401" s="84"/>
      <c r="J401" s="84"/>
      <c r="K401" s="84"/>
      <c r="L401" s="84"/>
      <c r="M401" s="84"/>
      <c r="N401" s="84"/>
      <c r="O401" s="84"/>
      <c r="P401" s="84"/>
      <c r="Q401" s="84"/>
      <c r="R401" s="84"/>
      <c r="S401" s="84"/>
      <c r="T401" s="84"/>
      <c r="U401" s="84"/>
      <c r="V401" s="84"/>
      <c r="W401" s="84"/>
      <c r="X401" s="84"/>
      <c r="Y401" s="84"/>
      <c r="Z401" s="84"/>
    </row>
    <row r="402" spans="1:26" ht="12.75" customHeight="1" x14ac:dyDescent="0.35">
      <c r="A402" s="84"/>
      <c r="B402" s="90"/>
      <c r="C402" s="91"/>
      <c r="D402" s="91"/>
      <c r="E402" s="91"/>
      <c r="F402" s="84"/>
      <c r="G402" s="84"/>
      <c r="H402" s="84"/>
      <c r="I402" s="84"/>
      <c r="J402" s="84"/>
      <c r="K402" s="84"/>
      <c r="L402" s="84"/>
      <c r="M402" s="84"/>
      <c r="N402" s="84"/>
      <c r="O402" s="84"/>
      <c r="P402" s="84"/>
      <c r="Q402" s="84"/>
      <c r="R402" s="84"/>
      <c r="S402" s="84"/>
      <c r="T402" s="84"/>
      <c r="U402" s="84"/>
      <c r="V402" s="84"/>
      <c r="W402" s="84"/>
      <c r="X402" s="84"/>
      <c r="Y402" s="84"/>
      <c r="Z402" s="84"/>
    </row>
    <row r="403" spans="1:26" ht="12.75" customHeight="1" x14ac:dyDescent="0.35">
      <c r="A403" s="84"/>
      <c r="B403" s="90"/>
      <c r="C403" s="91"/>
      <c r="D403" s="91"/>
      <c r="E403" s="91"/>
      <c r="F403" s="84"/>
      <c r="G403" s="84"/>
      <c r="H403" s="84"/>
      <c r="I403" s="84"/>
      <c r="J403" s="84"/>
      <c r="K403" s="84"/>
      <c r="L403" s="84"/>
      <c r="M403" s="84"/>
      <c r="N403" s="84"/>
      <c r="O403" s="84"/>
      <c r="P403" s="84"/>
      <c r="Q403" s="84"/>
      <c r="R403" s="84"/>
      <c r="S403" s="84"/>
      <c r="T403" s="84"/>
      <c r="U403" s="84"/>
      <c r="V403" s="84"/>
      <c r="W403" s="84"/>
      <c r="X403" s="84"/>
      <c r="Y403" s="84"/>
      <c r="Z403" s="84"/>
    </row>
    <row r="404" spans="1:26" ht="12.75" customHeight="1" x14ac:dyDescent="0.35">
      <c r="A404" s="84"/>
      <c r="B404" s="90"/>
      <c r="C404" s="91"/>
      <c r="D404" s="91"/>
      <c r="E404" s="91"/>
      <c r="F404" s="84"/>
      <c r="G404" s="84"/>
      <c r="H404" s="84"/>
      <c r="I404" s="84"/>
      <c r="J404" s="84"/>
      <c r="K404" s="84"/>
      <c r="L404" s="84"/>
      <c r="M404" s="84"/>
      <c r="N404" s="84"/>
      <c r="O404" s="84"/>
      <c r="P404" s="84"/>
      <c r="Q404" s="84"/>
      <c r="R404" s="84"/>
      <c r="S404" s="84"/>
      <c r="T404" s="84"/>
      <c r="U404" s="84"/>
      <c r="V404" s="84"/>
      <c r="W404" s="84"/>
      <c r="X404" s="84"/>
      <c r="Y404" s="84"/>
      <c r="Z404" s="84"/>
    </row>
    <row r="405" spans="1:26" ht="12.75" customHeight="1" x14ac:dyDescent="0.35">
      <c r="A405" s="84"/>
      <c r="B405" s="90"/>
      <c r="C405" s="91"/>
      <c r="D405" s="91"/>
      <c r="E405" s="91"/>
      <c r="F405" s="84"/>
      <c r="G405" s="84"/>
      <c r="H405" s="84"/>
      <c r="I405" s="84"/>
      <c r="J405" s="84"/>
      <c r="K405" s="84"/>
      <c r="L405" s="84"/>
      <c r="M405" s="84"/>
      <c r="N405" s="84"/>
      <c r="O405" s="84"/>
      <c r="P405" s="84"/>
      <c r="Q405" s="84"/>
      <c r="R405" s="84"/>
      <c r="S405" s="84"/>
      <c r="T405" s="84"/>
      <c r="U405" s="84"/>
      <c r="V405" s="84"/>
      <c r="W405" s="84"/>
      <c r="X405" s="84"/>
      <c r="Y405" s="84"/>
      <c r="Z405" s="84"/>
    </row>
    <row r="406" spans="1:26" ht="12.75" customHeight="1" x14ac:dyDescent="0.35">
      <c r="A406" s="84"/>
      <c r="B406" s="90"/>
      <c r="C406" s="91"/>
      <c r="D406" s="91"/>
      <c r="E406" s="91"/>
      <c r="F406" s="84"/>
      <c r="G406" s="84"/>
      <c r="H406" s="84"/>
      <c r="I406" s="84"/>
      <c r="J406" s="84"/>
      <c r="K406" s="84"/>
      <c r="L406" s="84"/>
      <c r="M406" s="84"/>
      <c r="N406" s="84"/>
      <c r="O406" s="84"/>
      <c r="P406" s="84"/>
      <c r="Q406" s="84"/>
      <c r="R406" s="84"/>
      <c r="S406" s="84"/>
      <c r="T406" s="84"/>
      <c r="U406" s="84"/>
      <c r="V406" s="84"/>
      <c r="W406" s="84"/>
      <c r="X406" s="84"/>
      <c r="Y406" s="84"/>
      <c r="Z406" s="84"/>
    </row>
    <row r="407" spans="1:26" ht="12.75" customHeight="1" x14ac:dyDescent="0.35">
      <c r="A407" s="84"/>
      <c r="B407" s="90"/>
      <c r="C407" s="91"/>
      <c r="D407" s="91"/>
      <c r="E407" s="91"/>
      <c r="F407" s="84"/>
      <c r="G407" s="84"/>
      <c r="H407" s="84"/>
      <c r="I407" s="84"/>
      <c r="J407" s="84"/>
      <c r="K407" s="84"/>
      <c r="L407" s="84"/>
      <c r="M407" s="84"/>
      <c r="N407" s="84"/>
      <c r="O407" s="84"/>
      <c r="P407" s="84"/>
      <c r="Q407" s="84"/>
      <c r="R407" s="84"/>
      <c r="S407" s="84"/>
      <c r="T407" s="84"/>
      <c r="U407" s="84"/>
      <c r="V407" s="84"/>
      <c r="W407" s="84"/>
      <c r="X407" s="84"/>
      <c r="Y407" s="84"/>
      <c r="Z407" s="84"/>
    </row>
    <row r="408" spans="1:26" ht="12.75" customHeight="1" x14ac:dyDescent="0.35">
      <c r="A408" s="84"/>
      <c r="B408" s="90"/>
      <c r="C408" s="91"/>
      <c r="D408" s="91"/>
      <c r="E408" s="91"/>
      <c r="F408" s="84"/>
      <c r="G408" s="84"/>
      <c r="H408" s="84"/>
      <c r="I408" s="84"/>
      <c r="J408" s="84"/>
      <c r="K408" s="84"/>
      <c r="L408" s="84"/>
      <c r="M408" s="84"/>
      <c r="N408" s="84"/>
      <c r="O408" s="84"/>
      <c r="P408" s="84"/>
      <c r="Q408" s="84"/>
      <c r="R408" s="84"/>
      <c r="S408" s="84"/>
      <c r="T408" s="84"/>
      <c r="U408" s="84"/>
      <c r="V408" s="84"/>
      <c r="W408" s="84"/>
      <c r="X408" s="84"/>
      <c r="Y408" s="84"/>
      <c r="Z408" s="84"/>
    </row>
    <row r="409" spans="1:26" ht="12.75" customHeight="1" x14ac:dyDescent="0.35">
      <c r="A409" s="84"/>
      <c r="B409" s="90"/>
      <c r="C409" s="91"/>
      <c r="D409" s="91"/>
      <c r="E409" s="91"/>
      <c r="F409" s="84"/>
      <c r="G409" s="84"/>
      <c r="H409" s="84"/>
      <c r="I409" s="84"/>
      <c r="J409" s="84"/>
      <c r="K409" s="84"/>
      <c r="L409" s="84"/>
      <c r="M409" s="84"/>
      <c r="N409" s="84"/>
      <c r="O409" s="84"/>
      <c r="P409" s="84"/>
      <c r="Q409" s="84"/>
      <c r="R409" s="84"/>
      <c r="S409" s="84"/>
      <c r="T409" s="84"/>
      <c r="U409" s="84"/>
      <c r="V409" s="84"/>
      <c r="W409" s="84"/>
      <c r="X409" s="84"/>
      <c r="Y409" s="84"/>
      <c r="Z409" s="84"/>
    </row>
    <row r="410" spans="1:26" ht="12.75" customHeight="1" x14ac:dyDescent="0.35">
      <c r="A410" s="84"/>
      <c r="B410" s="90"/>
      <c r="C410" s="91"/>
      <c r="D410" s="91"/>
      <c r="E410" s="91"/>
      <c r="F410" s="84"/>
      <c r="G410" s="84"/>
      <c r="H410" s="84"/>
      <c r="I410" s="84"/>
      <c r="J410" s="84"/>
      <c r="K410" s="84"/>
      <c r="L410" s="84"/>
      <c r="M410" s="84"/>
      <c r="N410" s="84"/>
      <c r="O410" s="84"/>
      <c r="P410" s="84"/>
      <c r="Q410" s="84"/>
      <c r="R410" s="84"/>
      <c r="S410" s="84"/>
      <c r="T410" s="84"/>
      <c r="U410" s="84"/>
      <c r="V410" s="84"/>
      <c r="W410" s="84"/>
      <c r="X410" s="84"/>
      <c r="Y410" s="84"/>
      <c r="Z410" s="84"/>
    </row>
    <row r="411" spans="1:26" ht="12.75" customHeight="1" x14ac:dyDescent="0.35">
      <c r="A411" s="84"/>
      <c r="B411" s="90"/>
      <c r="C411" s="91"/>
      <c r="D411" s="91"/>
      <c r="E411" s="91"/>
      <c r="F411" s="84"/>
      <c r="G411" s="84"/>
      <c r="H411" s="84"/>
      <c r="I411" s="84"/>
      <c r="J411" s="84"/>
      <c r="K411" s="84"/>
      <c r="L411" s="84"/>
      <c r="M411" s="84"/>
      <c r="N411" s="84"/>
      <c r="O411" s="84"/>
      <c r="P411" s="84"/>
      <c r="Q411" s="84"/>
      <c r="R411" s="84"/>
      <c r="S411" s="84"/>
      <c r="T411" s="84"/>
      <c r="U411" s="84"/>
      <c r="V411" s="84"/>
      <c r="W411" s="84"/>
      <c r="X411" s="84"/>
      <c r="Y411" s="84"/>
      <c r="Z411" s="84"/>
    </row>
    <row r="412" spans="1:26" ht="12.75" customHeight="1" x14ac:dyDescent="0.35">
      <c r="A412" s="84"/>
      <c r="B412" s="90"/>
      <c r="C412" s="91"/>
      <c r="D412" s="91"/>
      <c r="E412" s="91"/>
      <c r="F412" s="84"/>
      <c r="G412" s="84"/>
      <c r="H412" s="84"/>
      <c r="I412" s="84"/>
      <c r="J412" s="84"/>
      <c r="K412" s="84"/>
      <c r="L412" s="84"/>
      <c r="M412" s="84"/>
      <c r="N412" s="84"/>
      <c r="O412" s="84"/>
      <c r="P412" s="84"/>
      <c r="Q412" s="84"/>
      <c r="R412" s="84"/>
      <c r="S412" s="84"/>
      <c r="T412" s="84"/>
      <c r="U412" s="84"/>
      <c r="V412" s="84"/>
      <c r="W412" s="84"/>
      <c r="X412" s="84"/>
      <c r="Y412" s="84"/>
      <c r="Z412" s="84"/>
    </row>
    <row r="413" spans="1:26" ht="12.75" customHeight="1" x14ac:dyDescent="0.35">
      <c r="A413" s="84"/>
      <c r="B413" s="90"/>
      <c r="C413" s="91"/>
      <c r="D413" s="91"/>
      <c r="E413" s="91"/>
      <c r="F413" s="84"/>
      <c r="G413" s="84"/>
      <c r="H413" s="84"/>
      <c r="I413" s="84"/>
      <c r="J413" s="84"/>
      <c r="K413" s="84"/>
      <c r="L413" s="84"/>
      <c r="M413" s="84"/>
      <c r="N413" s="84"/>
      <c r="O413" s="84"/>
      <c r="P413" s="84"/>
      <c r="Q413" s="84"/>
      <c r="R413" s="84"/>
      <c r="S413" s="84"/>
      <c r="T413" s="84"/>
      <c r="U413" s="84"/>
      <c r="V413" s="84"/>
      <c r="W413" s="84"/>
      <c r="X413" s="84"/>
      <c r="Y413" s="84"/>
      <c r="Z413" s="84"/>
    </row>
    <row r="414" spans="1:26" ht="12.75" customHeight="1" x14ac:dyDescent="0.35">
      <c r="A414" s="84"/>
      <c r="B414" s="90"/>
      <c r="C414" s="91"/>
      <c r="D414" s="91"/>
      <c r="E414" s="91"/>
      <c r="F414" s="84"/>
      <c r="G414" s="84"/>
      <c r="H414" s="84"/>
      <c r="I414" s="84"/>
      <c r="J414" s="84"/>
      <c r="K414" s="84"/>
      <c r="L414" s="84"/>
      <c r="M414" s="84"/>
      <c r="N414" s="84"/>
      <c r="O414" s="84"/>
      <c r="P414" s="84"/>
      <c r="Q414" s="84"/>
      <c r="R414" s="84"/>
      <c r="S414" s="84"/>
      <c r="T414" s="84"/>
      <c r="U414" s="84"/>
      <c r="V414" s="84"/>
      <c r="W414" s="84"/>
      <c r="X414" s="84"/>
      <c r="Y414" s="84"/>
      <c r="Z414" s="84"/>
    </row>
    <row r="415" spans="1:26" ht="12.75" customHeight="1" x14ac:dyDescent="0.35">
      <c r="A415" s="84"/>
      <c r="B415" s="90"/>
      <c r="C415" s="91"/>
      <c r="D415" s="91"/>
      <c r="E415" s="91"/>
      <c r="F415" s="84"/>
      <c r="G415" s="84"/>
      <c r="H415" s="84"/>
      <c r="I415" s="84"/>
      <c r="J415" s="84"/>
      <c r="K415" s="84"/>
      <c r="L415" s="84"/>
      <c r="M415" s="84"/>
      <c r="N415" s="84"/>
      <c r="O415" s="84"/>
      <c r="P415" s="84"/>
      <c r="Q415" s="84"/>
      <c r="R415" s="84"/>
      <c r="S415" s="84"/>
      <c r="T415" s="84"/>
      <c r="U415" s="84"/>
      <c r="V415" s="84"/>
      <c r="W415" s="84"/>
      <c r="X415" s="84"/>
      <c r="Y415" s="84"/>
      <c r="Z415" s="84"/>
    </row>
    <row r="416" spans="1:26" ht="12.75" customHeight="1" x14ac:dyDescent="0.35">
      <c r="A416" s="84"/>
      <c r="B416" s="90"/>
      <c r="C416" s="91"/>
      <c r="D416" s="91"/>
      <c r="E416" s="91"/>
      <c r="F416" s="84"/>
      <c r="G416" s="84"/>
      <c r="H416" s="84"/>
      <c r="I416" s="84"/>
      <c r="J416" s="84"/>
      <c r="K416" s="84"/>
      <c r="L416" s="84"/>
      <c r="M416" s="84"/>
      <c r="N416" s="84"/>
      <c r="O416" s="84"/>
      <c r="P416" s="84"/>
      <c r="Q416" s="84"/>
      <c r="R416" s="84"/>
      <c r="S416" s="84"/>
      <c r="T416" s="84"/>
      <c r="U416" s="84"/>
      <c r="V416" s="84"/>
      <c r="W416" s="84"/>
      <c r="X416" s="84"/>
      <c r="Y416" s="84"/>
      <c r="Z416" s="84"/>
    </row>
    <row r="417" spans="1:26" ht="12.75" customHeight="1" x14ac:dyDescent="0.35">
      <c r="A417" s="84"/>
      <c r="B417" s="90"/>
      <c r="C417" s="91"/>
      <c r="D417" s="91"/>
      <c r="E417" s="91"/>
      <c r="F417" s="84"/>
      <c r="G417" s="84"/>
      <c r="H417" s="84"/>
      <c r="I417" s="84"/>
      <c r="J417" s="84"/>
      <c r="K417" s="84"/>
      <c r="L417" s="84"/>
      <c r="M417" s="84"/>
      <c r="N417" s="84"/>
      <c r="O417" s="84"/>
      <c r="P417" s="84"/>
      <c r="Q417" s="84"/>
      <c r="R417" s="84"/>
      <c r="S417" s="84"/>
      <c r="T417" s="84"/>
      <c r="U417" s="84"/>
      <c r="V417" s="84"/>
      <c r="W417" s="84"/>
      <c r="X417" s="84"/>
      <c r="Y417" s="84"/>
      <c r="Z417" s="84"/>
    </row>
    <row r="418" spans="1:26" ht="12.75" customHeight="1" x14ac:dyDescent="0.35">
      <c r="A418" s="84"/>
      <c r="B418" s="90"/>
      <c r="C418" s="91"/>
      <c r="D418" s="91"/>
      <c r="E418" s="91"/>
      <c r="F418" s="84"/>
      <c r="G418" s="84"/>
      <c r="H418" s="84"/>
      <c r="I418" s="84"/>
      <c r="J418" s="84"/>
      <c r="K418" s="84"/>
      <c r="L418" s="84"/>
      <c r="M418" s="84"/>
      <c r="N418" s="84"/>
      <c r="O418" s="84"/>
      <c r="P418" s="84"/>
      <c r="Q418" s="84"/>
      <c r="R418" s="84"/>
      <c r="S418" s="84"/>
      <c r="T418" s="84"/>
      <c r="U418" s="84"/>
      <c r="V418" s="84"/>
      <c r="W418" s="84"/>
      <c r="X418" s="84"/>
      <c r="Y418" s="84"/>
      <c r="Z418" s="84"/>
    </row>
    <row r="419" spans="1:26" ht="12.75" customHeight="1" x14ac:dyDescent="0.35">
      <c r="A419" s="84"/>
      <c r="B419" s="90"/>
      <c r="C419" s="91"/>
      <c r="D419" s="91"/>
      <c r="E419" s="91"/>
      <c r="F419" s="84"/>
      <c r="G419" s="84"/>
      <c r="H419" s="84"/>
      <c r="I419" s="84"/>
      <c r="J419" s="84"/>
      <c r="K419" s="84"/>
      <c r="L419" s="84"/>
      <c r="M419" s="84"/>
      <c r="N419" s="84"/>
      <c r="O419" s="84"/>
      <c r="P419" s="84"/>
      <c r="Q419" s="84"/>
      <c r="R419" s="84"/>
      <c r="S419" s="84"/>
      <c r="T419" s="84"/>
      <c r="U419" s="84"/>
      <c r="V419" s="84"/>
      <c r="W419" s="84"/>
      <c r="X419" s="84"/>
      <c r="Y419" s="84"/>
      <c r="Z419" s="84"/>
    </row>
    <row r="420" spans="1:26" ht="12.75" customHeight="1" x14ac:dyDescent="0.35">
      <c r="A420" s="84"/>
      <c r="B420" s="90"/>
      <c r="C420" s="91"/>
      <c r="D420" s="91"/>
      <c r="E420" s="91"/>
      <c r="F420" s="84"/>
      <c r="G420" s="84"/>
      <c r="H420" s="84"/>
      <c r="I420" s="84"/>
      <c r="J420" s="84"/>
      <c r="K420" s="84"/>
      <c r="L420" s="84"/>
      <c r="M420" s="84"/>
      <c r="N420" s="84"/>
      <c r="O420" s="84"/>
      <c r="P420" s="84"/>
      <c r="Q420" s="84"/>
      <c r="R420" s="84"/>
      <c r="S420" s="84"/>
      <c r="T420" s="84"/>
      <c r="U420" s="84"/>
      <c r="V420" s="84"/>
      <c r="W420" s="84"/>
      <c r="X420" s="84"/>
      <c r="Y420" s="84"/>
      <c r="Z420" s="84"/>
    </row>
    <row r="421" spans="1:26" ht="12.75" customHeight="1" x14ac:dyDescent="0.35">
      <c r="A421" s="84"/>
      <c r="B421" s="90"/>
      <c r="C421" s="91"/>
      <c r="D421" s="91"/>
      <c r="E421" s="91"/>
      <c r="F421" s="84"/>
      <c r="G421" s="84"/>
      <c r="H421" s="84"/>
      <c r="I421" s="84"/>
      <c r="J421" s="84"/>
      <c r="K421" s="84"/>
      <c r="L421" s="84"/>
      <c r="M421" s="84"/>
      <c r="N421" s="84"/>
      <c r="O421" s="84"/>
      <c r="P421" s="84"/>
      <c r="Q421" s="84"/>
      <c r="R421" s="84"/>
      <c r="S421" s="84"/>
      <c r="T421" s="84"/>
      <c r="U421" s="84"/>
      <c r="V421" s="84"/>
      <c r="W421" s="84"/>
      <c r="X421" s="84"/>
      <c r="Y421" s="84"/>
      <c r="Z421" s="84"/>
    </row>
    <row r="422" spans="1:26" ht="12.75" customHeight="1" x14ac:dyDescent="0.35">
      <c r="A422" s="84"/>
      <c r="B422" s="90"/>
      <c r="C422" s="91"/>
      <c r="D422" s="91"/>
      <c r="E422" s="91"/>
      <c r="F422" s="84"/>
      <c r="G422" s="84"/>
      <c r="H422" s="84"/>
      <c r="I422" s="84"/>
      <c r="J422" s="84"/>
      <c r="K422" s="84"/>
      <c r="L422" s="84"/>
      <c r="M422" s="84"/>
      <c r="N422" s="84"/>
      <c r="O422" s="84"/>
      <c r="P422" s="84"/>
      <c r="Q422" s="84"/>
      <c r="R422" s="84"/>
      <c r="S422" s="84"/>
      <c r="T422" s="84"/>
      <c r="U422" s="84"/>
      <c r="V422" s="84"/>
      <c r="W422" s="84"/>
      <c r="X422" s="84"/>
      <c r="Y422" s="84"/>
      <c r="Z422" s="84"/>
    </row>
    <row r="423" spans="1:26" ht="12.75" customHeight="1" x14ac:dyDescent="0.35">
      <c r="A423" s="84"/>
      <c r="B423" s="90"/>
      <c r="C423" s="91"/>
      <c r="D423" s="91"/>
      <c r="E423" s="91"/>
      <c r="F423" s="84"/>
      <c r="G423" s="84"/>
      <c r="H423" s="84"/>
      <c r="I423" s="84"/>
      <c r="J423" s="84"/>
      <c r="K423" s="84"/>
      <c r="L423" s="84"/>
      <c r="M423" s="84"/>
      <c r="N423" s="84"/>
      <c r="O423" s="84"/>
      <c r="P423" s="84"/>
      <c r="Q423" s="84"/>
      <c r="R423" s="84"/>
      <c r="S423" s="84"/>
      <c r="T423" s="84"/>
      <c r="U423" s="84"/>
      <c r="V423" s="84"/>
      <c r="W423" s="84"/>
      <c r="X423" s="84"/>
      <c r="Y423" s="84"/>
      <c r="Z423" s="84"/>
    </row>
    <row r="424" spans="1:26" ht="12.75" customHeight="1" x14ac:dyDescent="0.35">
      <c r="A424" s="84"/>
      <c r="B424" s="90"/>
      <c r="C424" s="91"/>
      <c r="D424" s="91"/>
      <c r="E424" s="91"/>
      <c r="F424" s="84"/>
      <c r="G424" s="84"/>
      <c r="H424" s="84"/>
      <c r="I424" s="84"/>
      <c r="J424" s="84"/>
      <c r="K424" s="84"/>
      <c r="L424" s="84"/>
      <c r="M424" s="84"/>
      <c r="N424" s="84"/>
      <c r="O424" s="84"/>
      <c r="P424" s="84"/>
      <c r="Q424" s="84"/>
      <c r="R424" s="84"/>
      <c r="S424" s="84"/>
      <c r="T424" s="84"/>
      <c r="U424" s="84"/>
      <c r="V424" s="84"/>
      <c r="W424" s="84"/>
      <c r="X424" s="84"/>
      <c r="Y424" s="84"/>
      <c r="Z424" s="84"/>
    </row>
    <row r="425" spans="1:26" ht="12.75" customHeight="1" x14ac:dyDescent="0.35">
      <c r="A425" s="84"/>
      <c r="B425" s="90"/>
      <c r="C425" s="91"/>
      <c r="D425" s="91"/>
      <c r="E425" s="91"/>
      <c r="F425" s="84"/>
      <c r="G425" s="84"/>
      <c r="H425" s="84"/>
      <c r="I425" s="84"/>
      <c r="J425" s="84"/>
      <c r="K425" s="84"/>
      <c r="L425" s="84"/>
      <c r="M425" s="84"/>
      <c r="N425" s="84"/>
      <c r="O425" s="84"/>
      <c r="P425" s="84"/>
      <c r="Q425" s="84"/>
      <c r="R425" s="84"/>
      <c r="S425" s="84"/>
      <c r="T425" s="84"/>
      <c r="U425" s="84"/>
      <c r="V425" s="84"/>
      <c r="W425" s="84"/>
      <c r="X425" s="84"/>
      <c r="Y425" s="84"/>
      <c r="Z425" s="84"/>
    </row>
    <row r="426" spans="1:26" ht="12.75" customHeight="1" x14ac:dyDescent="0.35">
      <c r="A426" s="84"/>
      <c r="B426" s="90"/>
      <c r="C426" s="91"/>
      <c r="D426" s="91"/>
      <c r="E426" s="91"/>
      <c r="F426" s="84"/>
      <c r="G426" s="84"/>
      <c r="H426" s="84"/>
      <c r="I426" s="84"/>
      <c r="J426" s="84"/>
      <c r="K426" s="84"/>
      <c r="L426" s="84"/>
      <c r="M426" s="84"/>
      <c r="N426" s="84"/>
      <c r="O426" s="84"/>
      <c r="P426" s="84"/>
      <c r="Q426" s="84"/>
      <c r="R426" s="84"/>
      <c r="S426" s="84"/>
      <c r="T426" s="84"/>
      <c r="U426" s="84"/>
      <c r="V426" s="84"/>
      <c r="W426" s="84"/>
      <c r="X426" s="84"/>
      <c r="Y426" s="84"/>
      <c r="Z426" s="84"/>
    </row>
    <row r="427" spans="1:26" ht="12.75" customHeight="1" x14ac:dyDescent="0.35">
      <c r="A427" s="84"/>
      <c r="B427" s="90"/>
      <c r="C427" s="91"/>
      <c r="D427" s="91"/>
      <c r="E427" s="91"/>
      <c r="F427" s="84"/>
      <c r="G427" s="84"/>
      <c r="H427" s="84"/>
      <c r="I427" s="84"/>
      <c r="J427" s="84"/>
      <c r="K427" s="84"/>
      <c r="L427" s="84"/>
      <c r="M427" s="84"/>
      <c r="N427" s="84"/>
      <c r="O427" s="84"/>
      <c r="P427" s="84"/>
      <c r="Q427" s="84"/>
      <c r="R427" s="84"/>
      <c r="S427" s="84"/>
      <c r="T427" s="84"/>
      <c r="U427" s="84"/>
      <c r="V427" s="84"/>
      <c r="W427" s="84"/>
      <c r="X427" s="84"/>
      <c r="Y427" s="84"/>
      <c r="Z427" s="84"/>
    </row>
    <row r="428" spans="1:26" ht="12.75" customHeight="1" x14ac:dyDescent="0.35">
      <c r="A428" s="84"/>
      <c r="B428" s="90"/>
      <c r="C428" s="91"/>
      <c r="D428" s="91"/>
      <c r="E428" s="91"/>
      <c r="F428" s="84"/>
      <c r="G428" s="84"/>
      <c r="H428" s="84"/>
      <c r="I428" s="84"/>
      <c r="J428" s="84"/>
      <c r="K428" s="84"/>
      <c r="L428" s="84"/>
      <c r="M428" s="84"/>
      <c r="N428" s="84"/>
      <c r="O428" s="84"/>
      <c r="P428" s="84"/>
      <c r="Q428" s="84"/>
      <c r="R428" s="84"/>
      <c r="S428" s="84"/>
      <c r="T428" s="84"/>
      <c r="U428" s="84"/>
      <c r="V428" s="84"/>
      <c r="W428" s="84"/>
      <c r="X428" s="84"/>
      <c r="Y428" s="84"/>
      <c r="Z428" s="84"/>
    </row>
    <row r="429" spans="1:26" ht="12.75" customHeight="1" x14ac:dyDescent="0.35">
      <c r="A429" s="84"/>
      <c r="B429" s="90"/>
      <c r="C429" s="91"/>
      <c r="D429" s="91"/>
      <c r="E429" s="91"/>
      <c r="F429" s="84"/>
      <c r="G429" s="84"/>
      <c r="H429" s="84"/>
      <c r="I429" s="84"/>
      <c r="J429" s="84"/>
      <c r="K429" s="84"/>
      <c r="L429" s="84"/>
      <c r="M429" s="84"/>
      <c r="N429" s="84"/>
      <c r="O429" s="84"/>
      <c r="P429" s="84"/>
      <c r="Q429" s="84"/>
      <c r="R429" s="84"/>
      <c r="S429" s="84"/>
      <c r="T429" s="84"/>
      <c r="U429" s="84"/>
      <c r="V429" s="84"/>
      <c r="W429" s="84"/>
      <c r="X429" s="84"/>
      <c r="Y429" s="84"/>
      <c r="Z429" s="84"/>
    </row>
    <row r="430" spans="1:26" ht="12.75" customHeight="1" x14ac:dyDescent="0.35">
      <c r="A430" s="84"/>
      <c r="B430" s="90"/>
      <c r="C430" s="91"/>
      <c r="D430" s="91"/>
      <c r="E430" s="91"/>
      <c r="F430" s="84"/>
      <c r="G430" s="84"/>
      <c r="H430" s="84"/>
      <c r="I430" s="84"/>
      <c r="J430" s="84"/>
      <c r="K430" s="84"/>
      <c r="L430" s="84"/>
      <c r="M430" s="84"/>
      <c r="N430" s="84"/>
      <c r="O430" s="84"/>
      <c r="P430" s="84"/>
      <c r="Q430" s="84"/>
      <c r="R430" s="84"/>
      <c r="S430" s="84"/>
      <c r="T430" s="84"/>
      <c r="U430" s="84"/>
      <c r="V430" s="84"/>
      <c r="W430" s="84"/>
      <c r="X430" s="84"/>
      <c r="Y430" s="84"/>
      <c r="Z430" s="84"/>
    </row>
    <row r="431" spans="1:26" ht="12.75" customHeight="1" x14ac:dyDescent="0.35">
      <c r="A431" s="84"/>
      <c r="B431" s="90"/>
      <c r="C431" s="91"/>
      <c r="D431" s="91"/>
      <c r="E431" s="91"/>
      <c r="F431" s="84"/>
      <c r="G431" s="84"/>
      <c r="H431" s="84"/>
      <c r="I431" s="84"/>
      <c r="J431" s="84"/>
      <c r="K431" s="84"/>
      <c r="L431" s="84"/>
      <c r="M431" s="84"/>
      <c r="N431" s="84"/>
      <c r="O431" s="84"/>
      <c r="P431" s="84"/>
      <c r="Q431" s="84"/>
      <c r="R431" s="84"/>
      <c r="S431" s="84"/>
      <c r="T431" s="84"/>
      <c r="U431" s="84"/>
      <c r="V431" s="84"/>
      <c r="W431" s="84"/>
      <c r="X431" s="84"/>
      <c r="Y431" s="84"/>
      <c r="Z431" s="84"/>
    </row>
    <row r="432" spans="1:26" ht="12.75" customHeight="1" x14ac:dyDescent="0.35">
      <c r="A432" s="84"/>
      <c r="B432" s="90"/>
      <c r="C432" s="91"/>
      <c r="D432" s="91"/>
      <c r="E432" s="91"/>
      <c r="F432" s="84"/>
      <c r="G432" s="84"/>
      <c r="H432" s="84"/>
      <c r="I432" s="84"/>
      <c r="J432" s="84"/>
      <c r="K432" s="84"/>
      <c r="L432" s="84"/>
      <c r="M432" s="84"/>
      <c r="N432" s="84"/>
      <c r="O432" s="84"/>
      <c r="P432" s="84"/>
      <c r="Q432" s="84"/>
      <c r="R432" s="84"/>
      <c r="S432" s="84"/>
      <c r="T432" s="84"/>
      <c r="U432" s="84"/>
      <c r="V432" s="84"/>
      <c r="W432" s="84"/>
      <c r="X432" s="84"/>
      <c r="Y432" s="84"/>
      <c r="Z432" s="84"/>
    </row>
    <row r="433" spans="1:26" ht="12.75" customHeight="1" x14ac:dyDescent="0.35">
      <c r="A433" s="84"/>
      <c r="B433" s="90"/>
      <c r="C433" s="91"/>
      <c r="D433" s="91"/>
      <c r="E433" s="91"/>
      <c r="F433" s="84"/>
      <c r="G433" s="84"/>
      <c r="H433" s="84"/>
      <c r="I433" s="84"/>
      <c r="J433" s="84"/>
      <c r="K433" s="84"/>
      <c r="L433" s="84"/>
      <c r="M433" s="84"/>
      <c r="N433" s="84"/>
      <c r="O433" s="84"/>
      <c r="P433" s="84"/>
      <c r="Q433" s="84"/>
      <c r="R433" s="84"/>
      <c r="S433" s="84"/>
      <c r="T433" s="84"/>
      <c r="U433" s="84"/>
      <c r="V433" s="84"/>
      <c r="W433" s="84"/>
      <c r="X433" s="84"/>
      <c r="Y433" s="84"/>
      <c r="Z433" s="84"/>
    </row>
    <row r="434" spans="1:26" ht="12.75" customHeight="1" x14ac:dyDescent="0.35">
      <c r="A434" s="84"/>
      <c r="B434" s="90"/>
      <c r="C434" s="91"/>
      <c r="D434" s="91"/>
      <c r="E434" s="91"/>
      <c r="F434" s="84"/>
      <c r="G434" s="84"/>
      <c r="H434" s="84"/>
      <c r="I434" s="84"/>
      <c r="J434" s="84"/>
      <c r="K434" s="84"/>
      <c r="L434" s="84"/>
      <c r="M434" s="84"/>
      <c r="N434" s="84"/>
      <c r="O434" s="84"/>
      <c r="P434" s="84"/>
      <c r="Q434" s="84"/>
      <c r="R434" s="84"/>
      <c r="S434" s="84"/>
      <c r="T434" s="84"/>
      <c r="U434" s="84"/>
      <c r="V434" s="84"/>
      <c r="W434" s="84"/>
      <c r="X434" s="84"/>
      <c r="Y434" s="84"/>
      <c r="Z434" s="84"/>
    </row>
    <row r="435" spans="1:26" ht="12.75" customHeight="1" x14ac:dyDescent="0.35">
      <c r="A435" s="84"/>
      <c r="B435" s="90"/>
      <c r="C435" s="91"/>
      <c r="D435" s="91"/>
      <c r="E435" s="91"/>
      <c r="F435" s="84"/>
      <c r="G435" s="84"/>
      <c r="H435" s="84"/>
      <c r="I435" s="84"/>
      <c r="J435" s="84"/>
      <c r="K435" s="84"/>
      <c r="L435" s="84"/>
      <c r="M435" s="84"/>
      <c r="N435" s="84"/>
      <c r="O435" s="84"/>
      <c r="P435" s="84"/>
      <c r="Q435" s="84"/>
      <c r="R435" s="84"/>
      <c r="S435" s="84"/>
      <c r="T435" s="84"/>
      <c r="U435" s="84"/>
      <c r="V435" s="84"/>
      <c r="W435" s="84"/>
      <c r="X435" s="84"/>
      <c r="Y435" s="84"/>
      <c r="Z435" s="84"/>
    </row>
    <row r="436" spans="1:26" ht="12.75" customHeight="1" x14ac:dyDescent="0.35">
      <c r="A436" s="84"/>
      <c r="B436" s="90"/>
      <c r="C436" s="91"/>
      <c r="D436" s="91"/>
      <c r="E436" s="91"/>
      <c r="F436" s="84"/>
      <c r="G436" s="84"/>
      <c r="H436" s="84"/>
      <c r="I436" s="84"/>
      <c r="J436" s="84"/>
      <c r="K436" s="84"/>
      <c r="L436" s="84"/>
      <c r="M436" s="84"/>
      <c r="N436" s="84"/>
      <c r="O436" s="84"/>
      <c r="P436" s="84"/>
      <c r="Q436" s="84"/>
      <c r="R436" s="84"/>
      <c r="S436" s="84"/>
      <c r="T436" s="84"/>
      <c r="U436" s="84"/>
      <c r="V436" s="84"/>
      <c r="W436" s="84"/>
      <c r="X436" s="84"/>
      <c r="Y436" s="84"/>
      <c r="Z436" s="84"/>
    </row>
    <row r="437" spans="1:26" ht="12.75" customHeight="1" x14ac:dyDescent="0.35">
      <c r="A437" s="84"/>
      <c r="B437" s="90"/>
      <c r="C437" s="91"/>
      <c r="D437" s="91"/>
      <c r="E437" s="91"/>
      <c r="F437" s="84"/>
      <c r="G437" s="84"/>
      <c r="H437" s="84"/>
      <c r="I437" s="84"/>
      <c r="J437" s="84"/>
      <c r="K437" s="84"/>
      <c r="L437" s="84"/>
      <c r="M437" s="84"/>
      <c r="N437" s="84"/>
      <c r="O437" s="84"/>
      <c r="P437" s="84"/>
      <c r="Q437" s="84"/>
      <c r="R437" s="84"/>
      <c r="S437" s="84"/>
      <c r="T437" s="84"/>
      <c r="U437" s="84"/>
      <c r="V437" s="84"/>
      <c r="W437" s="84"/>
      <c r="X437" s="84"/>
      <c r="Y437" s="84"/>
      <c r="Z437" s="84"/>
    </row>
    <row r="438" spans="1:26" ht="12.75" customHeight="1" x14ac:dyDescent="0.35">
      <c r="A438" s="84"/>
      <c r="B438" s="90"/>
      <c r="C438" s="91"/>
      <c r="D438" s="91"/>
      <c r="E438" s="91"/>
      <c r="F438" s="84"/>
      <c r="G438" s="84"/>
      <c r="H438" s="84"/>
      <c r="I438" s="84"/>
      <c r="J438" s="84"/>
      <c r="K438" s="84"/>
      <c r="L438" s="84"/>
      <c r="M438" s="84"/>
      <c r="N438" s="84"/>
      <c r="O438" s="84"/>
      <c r="P438" s="84"/>
      <c r="Q438" s="84"/>
      <c r="R438" s="84"/>
      <c r="S438" s="84"/>
      <c r="T438" s="84"/>
      <c r="U438" s="84"/>
      <c r="V438" s="84"/>
      <c r="W438" s="84"/>
      <c r="X438" s="84"/>
      <c r="Y438" s="84"/>
      <c r="Z438" s="84"/>
    </row>
    <row r="439" spans="1:26" ht="12.75" customHeight="1" x14ac:dyDescent="0.35">
      <c r="A439" s="84"/>
      <c r="B439" s="90"/>
      <c r="C439" s="91"/>
      <c r="D439" s="91"/>
      <c r="E439" s="91"/>
      <c r="F439" s="84"/>
      <c r="G439" s="84"/>
      <c r="H439" s="84"/>
      <c r="I439" s="84"/>
      <c r="J439" s="84"/>
      <c r="K439" s="84"/>
      <c r="L439" s="84"/>
      <c r="M439" s="84"/>
      <c r="N439" s="84"/>
      <c r="O439" s="84"/>
      <c r="P439" s="84"/>
      <c r="Q439" s="84"/>
      <c r="R439" s="84"/>
      <c r="S439" s="84"/>
      <c r="T439" s="84"/>
      <c r="U439" s="84"/>
      <c r="V439" s="84"/>
      <c r="W439" s="84"/>
      <c r="X439" s="84"/>
      <c r="Y439" s="84"/>
      <c r="Z439" s="84"/>
    </row>
    <row r="440" spans="1:26" ht="12.75" customHeight="1" x14ac:dyDescent="0.35">
      <c r="A440" s="84"/>
      <c r="B440" s="90"/>
      <c r="C440" s="91"/>
      <c r="D440" s="91"/>
      <c r="E440" s="91"/>
      <c r="F440" s="84"/>
      <c r="G440" s="84"/>
      <c r="H440" s="84"/>
      <c r="I440" s="84"/>
      <c r="J440" s="84"/>
      <c r="K440" s="84"/>
      <c r="L440" s="84"/>
      <c r="M440" s="84"/>
      <c r="N440" s="84"/>
      <c r="O440" s="84"/>
      <c r="P440" s="84"/>
      <c r="Q440" s="84"/>
      <c r="R440" s="84"/>
      <c r="S440" s="84"/>
      <c r="T440" s="84"/>
      <c r="U440" s="84"/>
      <c r="V440" s="84"/>
      <c r="W440" s="84"/>
      <c r="X440" s="84"/>
      <c r="Y440" s="84"/>
      <c r="Z440" s="84"/>
    </row>
    <row r="441" spans="1:26" ht="12.75" customHeight="1" x14ac:dyDescent="0.35">
      <c r="A441" s="84"/>
      <c r="B441" s="90"/>
      <c r="C441" s="91"/>
      <c r="D441" s="91"/>
      <c r="E441" s="91"/>
      <c r="F441" s="84"/>
      <c r="G441" s="84"/>
      <c r="H441" s="84"/>
      <c r="I441" s="84"/>
      <c r="J441" s="84"/>
      <c r="K441" s="84"/>
      <c r="L441" s="84"/>
      <c r="M441" s="84"/>
      <c r="N441" s="84"/>
      <c r="O441" s="84"/>
      <c r="P441" s="84"/>
      <c r="Q441" s="84"/>
      <c r="R441" s="84"/>
      <c r="S441" s="84"/>
      <c r="T441" s="84"/>
      <c r="U441" s="84"/>
      <c r="V441" s="84"/>
      <c r="W441" s="84"/>
      <c r="X441" s="84"/>
      <c r="Y441" s="84"/>
      <c r="Z441" s="84"/>
    </row>
    <row r="442" spans="1:26" ht="12.75" customHeight="1" x14ac:dyDescent="0.35">
      <c r="A442" s="84"/>
      <c r="B442" s="90"/>
      <c r="C442" s="91"/>
      <c r="D442" s="91"/>
      <c r="E442" s="91"/>
      <c r="F442" s="84"/>
      <c r="G442" s="84"/>
      <c r="H442" s="84"/>
      <c r="I442" s="84"/>
      <c r="J442" s="84"/>
      <c r="K442" s="84"/>
      <c r="L442" s="84"/>
      <c r="M442" s="84"/>
      <c r="N442" s="84"/>
      <c r="O442" s="84"/>
      <c r="P442" s="84"/>
      <c r="Q442" s="84"/>
      <c r="R442" s="84"/>
      <c r="S442" s="84"/>
      <c r="T442" s="84"/>
      <c r="U442" s="84"/>
      <c r="V442" s="84"/>
      <c r="W442" s="84"/>
      <c r="X442" s="84"/>
      <c r="Y442" s="84"/>
      <c r="Z442" s="84"/>
    </row>
    <row r="443" spans="1:26" ht="12.75" customHeight="1" x14ac:dyDescent="0.35">
      <c r="A443" s="84"/>
      <c r="B443" s="90"/>
      <c r="C443" s="91"/>
      <c r="D443" s="91"/>
      <c r="E443" s="91"/>
      <c r="F443" s="84"/>
      <c r="G443" s="84"/>
      <c r="H443" s="84"/>
      <c r="I443" s="84"/>
      <c r="J443" s="84"/>
      <c r="K443" s="84"/>
      <c r="L443" s="84"/>
      <c r="M443" s="84"/>
      <c r="N443" s="84"/>
      <c r="O443" s="84"/>
      <c r="P443" s="84"/>
      <c r="Q443" s="84"/>
      <c r="R443" s="84"/>
      <c r="S443" s="84"/>
      <c r="T443" s="84"/>
      <c r="U443" s="84"/>
      <c r="V443" s="84"/>
      <c r="W443" s="84"/>
      <c r="X443" s="84"/>
      <c r="Y443" s="84"/>
      <c r="Z443" s="84"/>
    </row>
    <row r="444" spans="1:26" ht="12.75" customHeight="1" x14ac:dyDescent="0.35">
      <c r="A444" s="84"/>
      <c r="B444" s="90"/>
      <c r="C444" s="91"/>
      <c r="D444" s="91"/>
      <c r="E444" s="91"/>
      <c r="F444" s="84"/>
      <c r="G444" s="84"/>
      <c r="H444" s="84"/>
      <c r="I444" s="84"/>
      <c r="J444" s="84"/>
      <c r="K444" s="84"/>
      <c r="L444" s="84"/>
      <c r="M444" s="84"/>
      <c r="N444" s="84"/>
      <c r="O444" s="84"/>
      <c r="P444" s="84"/>
      <c r="Q444" s="84"/>
      <c r="R444" s="84"/>
      <c r="S444" s="84"/>
      <c r="T444" s="84"/>
      <c r="U444" s="84"/>
      <c r="V444" s="84"/>
      <c r="W444" s="84"/>
      <c r="X444" s="84"/>
      <c r="Y444" s="84"/>
      <c r="Z444" s="84"/>
    </row>
    <row r="445" spans="1:26" ht="12.75" customHeight="1" x14ac:dyDescent="0.35">
      <c r="A445" s="84"/>
      <c r="B445" s="90"/>
      <c r="C445" s="91"/>
      <c r="D445" s="91"/>
      <c r="E445" s="91"/>
      <c r="F445" s="84"/>
      <c r="G445" s="84"/>
      <c r="H445" s="84"/>
      <c r="I445" s="84"/>
      <c r="J445" s="84"/>
      <c r="K445" s="84"/>
      <c r="L445" s="84"/>
      <c r="M445" s="84"/>
      <c r="N445" s="84"/>
      <c r="O445" s="84"/>
      <c r="P445" s="84"/>
      <c r="Q445" s="84"/>
      <c r="R445" s="84"/>
      <c r="S445" s="84"/>
      <c r="T445" s="84"/>
      <c r="U445" s="84"/>
      <c r="V445" s="84"/>
      <c r="W445" s="84"/>
      <c r="X445" s="84"/>
      <c r="Y445" s="84"/>
      <c r="Z445" s="84"/>
    </row>
    <row r="446" spans="1:26" ht="12.75" customHeight="1" x14ac:dyDescent="0.35">
      <c r="A446" s="84"/>
      <c r="B446" s="90"/>
      <c r="C446" s="91"/>
      <c r="D446" s="91"/>
      <c r="E446" s="91"/>
      <c r="F446" s="84"/>
      <c r="G446" s="84"/>
      <c r="H446" s="84"/>
      <c r="I446" s="84"/>
      <c r="J446" s="84"/>
      <c r="K446" s="84"/>
      <c r="L446" s="84"/>
      <c r="M446" s="84"/>
      <c r="N446" s="84"/>
      <c r="O446" s="84"/>
      <c r="P446" s="84"/>
      <c r="Q446" s="84"/>
      <c r="R446" s="84"/>
      <c r="S446" s="84"/>
      <c r="T446" s="84"/>
      <c r="U446" s="84"/>
      <c r="V446" s="84"/>
      <c r="W446" s="84"/>
      <c r="X446" s="84"/>
      <c r="Y446" s="84"/>
      <c r="Z446" s="84"/>
    </row>
    <row r="447" spans="1:26" ht="12.75" customHeight="1" x14ac:dyDescent="0.35">
      <c r="A447" s="84"/>
      <c r="B447" s="90"/>
      <c r="C447" s="91"/>
      <c r="D447" s="91"/>
      <c r="E447" s="91"/>
      <c r="F447" s="84"/>
      <c r="G447" s="84"/>
      <c r="H447" s="84"/>
      <c r="I447" s="84"/>
      <c r="J447" s="84"/>
      <c r="K447" s="84"/>
      <c r="L447" s="84"/>
      <c r="M447" s="84"/>
      <c r="N447" s="84"/>
      <c r="O447" s="84"/>
      <c r="P447" s="84"/>
      <c r="Q447" s="84"/>
      <c r="R447" s="84"/>
      <c r="S447" s="84"/>
      <c r="T447" s="84"/>
      <c r="U447" s="84"/>
      <c r="V447" s="84"/>
      <c r="W447" s="84"/>
      <c r="X447" s="84"/>
      <c r="Y447" s="84"/>
      <c r="Z447" s="84"/>
    </row>
    <row r="448" spans="1:26" ht="12.75" customHeight="1" x14ac:dyDescent="0.35">
      <c r="A448" s="84"/>
      <c r="B448" s="90"/>
      <c r="C448" s="91"/>
      <c r="D448" s="91"/>
      <c r="E448" s="91"/>
      <c r="F448" s="84"/>
      <c r="G448" s="84"/>
      <c r="H448" s="84"/>
      <c r="I448" s="84"/>
      <c r="J448" s="84"/>
      <c r="K448" s="84"/>
      <c r="L448" s="84"/>
      <c r="M448" s="84"/>
      <c r="N448" s="84"/>
      <c r="O448" s="84"/>
      <c r="P448" s="84"/>
      <c r="Q448" s="84"/>
      <c r="R448" s="84"/>
      <c r="S448" s="84"/>
      <c r="T448" s="84"/>
      <c r="U448" s="84"/>
      <c r="V448" s="84"/>
      <c r="W448" s="84"/>
      <c r="X448" s="84"/>
      <c r="Y448" s="84"/>
      <c r="Z448" s="84"/>
    </row>
    <row r="449" spans="1:26" ht="12.75" customHeight="1" x14ac:dyDescent="0.35">
      <c r="A449" s="84"/>
      <c r="B449" s="90"/>
      <c r="C449" s="91"/>
      <c r="D449" s="91"/>
      <c r="E449" s="91"/>
      <c r="F449" s="84"/>
      <c r="G449" s="84"/>
      <c r="H449" s="84"/>
      <c r="I449" s="84"/>
      <c r="J449" s="84"/>
      <c r="K449" s="84"/>
      <c r="L449" s="84"/>
      <c r="M449" s="84"/>
      <c r="N449" s="84"/>
      <c r="O449" s="84"/>
      <c r="P449" s="84"/>
      <c r="Q449" s="84"/>
      <c r="R449" s="84"/>
      <c r="S449" s="84"/>
      <c r="T449" s="84"/>
      <c r="U449" s="84"/>
      <c r="V449" s="84"/>
      <c r="W449" s="84"/>
      <c r="X449" s="84"/>
      <c r="Y449" s="84"/>
      <c r="Z449" s="84"/>
    </row>
    <row r="450" spans="1:26" ht="12.75" customHeight="1" x14ac:dyDescent="0.35">
      <c r="A450" s="84"/>
      <c r="B450" s="90"/>
      <c r="C450" s="91"/>
      <c r="D450" s="91"/>
      <c r="E450" s="91"/>
      <c r="F450" s="84"/>
      <c r="G450" s="84"/>
      <c r="H450" s="84"/>
      <c r="I450" s="84"/>
      <c r="J450" s="84"/>
      <c r="K450" s="84"/>
      <c r="L450" s="84"/>
      <c r="M450" s="84"/>
      <c r="N450" s="84"/>
      <c r="O450" s="84"/>
      <c r="P450" s="84"/>
      <c r="Q450" s="84"/>
      <c r="R450" s="84"/>
      <c r="S450" s="84"/>
      <c r="T450" s="84"/>
      <c r="U450" s="84"/>
      <c r="V450" s="84"/>
      <c r="W450" s="84"/>
      <c r="X450" s="84"/>
      <c r="Y450" s="84"/>
      <c r="Z450" s="84"/>
    </row>
    <row r="451" spans="1:26" ht="12.75" customHeight="1" x14ac:dyDescent="0.35">
      <c r="A451" s="84"/>
      <c r="B451" s="90"/>
      <c r="C451" s="91"/>
      <c r="D451" s="91"/>
      <c r="E451" s="91"/>
      <c r="F451" s="84"/>
      <c r="G451" s="84"/>
      <c r="H451" s="84"/>
      <c r="I451" s="84"/>
      <c r="J451" s="84"/>
      <c r="K451" s="84"/>
      <c r="L451" s="84"/>
      <c r="M451" s="84"/>
      <c r="N451" s="84"/>
      <c r="O451" s="84"/>
      <c r="P451" s="84"/>
      <c r="Q451" s="84"/>
      <c r="R451" s="84"/>
      <c r="S451" s="84"/>
      <c r="T451" s="84"/>
      <c r="U451" s="84"/>
      <c r="V451" s="84"/>
      <c r="W451" s="84"/>
      <c r="X451" s="84"/>
      <c r="Y451" s="84"/>
      <c r="Z451" s="84"/>
    </row>
    <row r="452" spans="1:26" ht="12.75" customHeight="1" x14ac:dyDescent="0.35">
      <c r="A452" s="84"/>
      <c r="B452" s="90"/>
      <c r="C452" s="91"/>
      <c r="D452" s="91"/>
      <c r="E452" s="91"/>
      <c r="F452" s="84"/>
      <c r="G452" s="84"/>
      <c r="H452" s="84"/>
      <c r="I452" s="84"/>
      <c r="J452" s="84"/>
      <c r="K452" s="84"/>
      <c r="L452" s="84"/>
      <c r="M452" s="84"/>
      <c r="N452" s="84"/>
      <c r="O452" s="84"/>
      <c r="P452" s="84"/>
      <c r="Q452" s="84"/>
      <c r="R452" s="84"/>
      <c r="S452" s="84"/>
      <c r="T452" s="84"/>
      <c r="U452" s="84"/>
      <c r="V452" s="84"/>
      <c r="W452" s="84"/>
      <c r="X452" s="84"/>
      <c r="Y452" s="84"/>
      <c r="Z452" s="84"/>
    </row>
    <row r="453" spans="1:26" ht="12.75" customHeight="1" x14ac:dyDescent="0.35">
      <c r="A453" s="84"/>
      <c r="B453" s="90"/>
      <c r="C453" s="91"/>
      <c r="D453" s="91"/>
      <c r="E453" s="91"/>
      <c r="F453" s="84"/>
      <c r="G453" s="84"/>
      <c r="H453" s="84"/>
      <c r="I453" s="84"/>
      <c r="J453" s="84"/>
      <c r="K453" s="84"/>
      <c r="L453" s="84"/>
      <c r="M453" s="84"/>
      <c r="N453" s="84"/>
      <c r="O453" s="84"/>
      <c r="P453" s="84"/>
      <c r="Q453" s="84"/>
      <c r="R453" s="84"/>
      <c r="S453" s="84"/>
      <c r="T453" s="84"/>
      <c r="U453" s="84"/>
      <c r="V453" s="84"/>
      <c r="W453" s="84"/>
      <c r="X453" s="84"/>
      <c r="Y453" s="84"/>
      <c r="Z453" s="84"/>
    </row>
    <row r="454" spans="1:26" ht="12.75" customHeight="1" x14ac:dyDescent="0.35">
      <c r="A454" s="84"/>
      <c r="B454" s="90"/>
      <c r="C454" s="91"/>
      <c r="D454" s="91"/>
      <c r="E454" s="91"/>
      <c r="F454" s="84"/>
      <c r="G454" s="84"/>
      <c r="H454" s="84"/>
      <c r="I454" s="84"/>
      <c r="J454" s="84"/>
      <c r="K454" s="84"/>
      <c r="L454" s="84"/>
      <c r="M454" s="84"/>
      <c r="N454" s="84"/>
      <c r="O454" s="84"/>
      <c r="P454" s="84"/>
      <c r="Q454" s="84"/>
      <c r="R454" s="84"/>
      <c r="S454" s="84"/>
      <c r="T454" s="84"/>
      <c r="U454" s="84"/>
      <c r="V454" s="84"/>
      <c r="W454" s="84"/>
      <c r="X454" s="84"/>
      <c r="Y454" s="84"/>
      <c r="Z454" s="84"/>
    </row>
    <row r="455" spans="1:26" ht="12.75" customHeight="1" x14ac:dyDescent="0.35">
      <c r="A455" s="84"/>
      <c r="B455" s="90"/>
      <c r="C455" s="91"/>
      <c r="D455" s="91"/>
      <c r="E455" s="91"/>
      <c r="F455" s="84"/>
      <c r="G455" s="84"/>
      <c r="H455" s="84"/>
      <c r="I455" s="84"/>
      <c r="J455" s="84"/>
      <c r="K455" s="84"/>
      <c r="L455" s="84"/>
      <c r="M455" s="84"/>
      <c r="N455" s="84"/>
      <c r="O455" s="84"/>
      <c r="P455" s="84"/>
      <c r="Q455" s="84"/>
      <c r="R455" s="84"/>
      <c r="S455" s="84"/>
      <c r="T455" s="84"/>
      <c r="U455" s="84"/>
      <c r="V455" s="84"/>
      <c r="W455" s="84"/>
      <c r="X455" s="84"/>
      <c r="Y455" s="84"/>
      <c r="Z455" s="84"/>
    </row>
    <row r="456" spans="1:26" ht="12.75" customHeight="1" x14ac:dyDescent="0.35">
      <c r="A456" s="84"/>
      <c r="B456" s="90"/>
      <c r="C456" s="91"/>
      <c r="D456" s="91"/>
      <c r="E456" s="91"/>
      <c r="F456" s="84"/>
      <c r="G456" s="84"/>
      <c r="H456" s="84"/>
      <c r="I456" s="84"/>
      <c r="J456" s="84"/>
      <c r="K456" s="84"/>
      <c r="L456" s="84"/>
      <c r="M456" s="84"/>
      <c r="N456" s="84"/>
      <c r="O456" s="84"/>
      <c r="P456" s="84"/>
      <c r="Q456" s="84"/>
      <c r="R456" s="84"/>
      <c r="S456" s="84"/>
      <c r="T456" s="84"/>
      <c r="U456" s="84"/>
      <c r="V456" s="84"/>
      <c r="W456" s="84"/>
      <c r="X456" s="84"/>
      <c r="Y456" s="84"/>
      <c r="Z456" s="84"/>
    </row>
    <row r="457" spans="1:26" ht="12.75" customHeight="1" x14ac:dyDescent="0.35">
      <c r="A457" s="84"/>
      <c r="B457" s="90"/>
      <c r="C457" s="91"/>
      <c r="D457" s="91"/>
      <c r="E457" s="91"/>
      <c r="F457" s="84"/>
      <c r="G457" s="84"/>
      <c r="H457" s="84"/>
      <c r="I457" s="84"/>
      <c r="J457" s="84"/>
      <c r="K457" s="84"/>
      <c r="L457" s="84"/>
      <c r="M457" s="84"/>
      <c r="N457" s="84"/>
      <c r="O457" s="84"/>
      <c r="P457" s="84"/>
      <c r="Q457" s="84"/>
      <c r="R457" s="84"/>
      <c r="S457" s="84"/>
      <c r="T457" s="84"/>
      <c r="U457" s="84"/>
      <c r="V457" s="84"/>
      <c r="W457" s="84"/>
      <c r="X457" s="84"/>
      <c r="Y457" s="84"/>
      <c r="Z457" s="84"/>
    </row>
    <row r="458" spans="1:26" ht="12.75" customHeight="1" x14ac:dyDescent="0.35">
      <c r="A458" s="84"/>
      <c r="B458" s="90"/>
      <c r="C458" s="91"/>
      <c r="D458" s="91"/>
      <c r="E458" s="91"/>
      <c r="F458" s="84"/>
      <c r="G458" s="84"/>
      <c r="H458" s="84"/>
      <c r="I458" s="84"/>
      <c r="J458" s="84"/>
      <c r="K458" s="84"/>
      <c r="L458" s="84"/>
      <c r="M458" s="84"/>
      <c r="N458" s="84"/>
      <c r="O458" s="84"/>
      <c r="P458" s="84"/>
      <c r="Q458" s="84"/>
      <c r="R458" s="84"/>
      <c r="S458" s="84"/>
      <c r="T458" s="84"/>
      <c r="U458" s="84"/>
      <c r="V458" s="84"/>
      <c r="W458" s="84"/>
      <c r="X458" s="84"/>
      <c r="Y458" s="84"/>
      <c r="Z458" s="84"/>
    </row>
    <row r="459" spans="1:26" ht="12.75" customHeight="1" x14ac:dyDescent="0.35">
      <c r="A459" s="84"/>
      <c r="B459" s="90"/>
      <c r="C459" s="91"/>
      <c r="D459" s="91"/>
      <c r="E459" s="91"/>
      <c r="F459" s="84"/>
      <c r="G459" s="84"/>
      <c r="H459" s="84"/>
      <c r="I459" s="84"/>
      <c r="J459" s="84"/>
      <c r="K459" s="84"/>
      <c r="L459" s="84"/>
      <c r="M459" s="84"/>
      <c r="N459" s="84"/>
      <c r="O459" s="84"/>
      <c r="P459" s="84"/>
      <c r="Q459" s="84"/>
      <c r="R459" s="84"/>
      <c r="S459" s="84"/>
      <c r="T459" s="84"/>
      <c r="U459" s="84"/>
      <c r="V459" s="84"/>
      <c r="W459" s="84"/>
      <c r="X459" s="84"/>
      <c r="Y459" s="84"/>
      <c r="Z459" s="84"/>
    </row>
    <row r="460" spans="1:26" ht="12.75" customHeight="1" x14ac:dyDescent="0.35">
      <c r="A460" s="84"/>
      <c r="B460" s="90"/>
      <c r="C460" s="91"/>
      <c r="D460" s="91"/>
      <c r="E460" s="91"/>
      <c r="F460" s="84"/>
      <c r="G460" s="84"/>
      <c r="H460" s="84"/>
      <c r="I460" s="84"/>
      <c r="J460" s="84"/>
      <c r="K460" s="84"/>
      <c r="L460" s="84"/>
      <c r="M460" s="84"/>
      <c r="N460" s="84"/>
      <c r="O460" s="84"/>
      <c r="P460" s="84"/>
      <c r="Q460" s="84"/>
      <c r="R460" s="84"/>
      <c r="S460" s="84"/>
      <c r="T460" s="84"/>
      <c r="U460" s="84"/>
      <c r="V460" s="84"/>
      <c r="W460" s="84"/>
      <c r="X460" s="84"/>
      <c r="Y460" s="84"/>
      <c r="Z460" s="84"/>
    </row>
    <row r="461" spans="1:26" ht="12.75" customHeight="1" x14ac:dyDescent="0.35">
      <c r="A461" s="84"/>
      <c r="B461" s="90"/>
      <c r="C461" s="91"/>
      <c r="D461" s="91"/>
      <c r="E461" s="91"/>
      <c r="F461" s="84"/>
      <c r="G461" s="84"/>
      <c r="H461" s="84"/>
      <c r="I461" s="84"/>
      <c r="J461" s="84"/>
      <c r="K461" s="84"/>
      <c r="L461" s="84"/>
      <c r="M461" s="84"/>
      <c r="N461" s="84"/>
      <c r="O461" s="84"/>
      <c r="P461" s="84"/>
      <c r="Q461" s="84"/>
      <c r="R461" s="84"/>
      <c r="S461" s="84"/>
      <c r="T461" s="84"/>
      <c r="U461" s="84"/>
      <c r="V461" s="84"/>
      <c r="W461" s="84"/>
      <c r="X461" s="84"/>
      <c r="Y461" s="84"/>
      <c r="Z461" s="84"/>
    </row>
    <row r="462" spans="1:26" ht="12.75" customHeight="1" x14ac:dyDescent="0.35">
      <c r="A462" s="84"/>
      <c r="B462" s="90"/>
      <c r="C462" s="91"/>
      <c r="D462" s="91"/>
      <c r="E462" s="91"/>
      <c r="F462" s="84"/>
      <c r="G462" s="84"/>
      <c r="H462" s="84"/>
      <c r="I462" s="84"/>
      <c r="J462" s="84"/>
      <c r="K462" s="84"/>
      <c r="L462" s="84"/>
      <c r="M462" s="84"/>
      <c r="N462" s="84"/>
      <c r="O462" s="84"/>
      <c r="P462" s="84"/>
      <c r="Q462" s="84"/>
      <c r="R462" s="84"/>
      <c r="S462" s="84"/>
      <c r="T462" s="84"/>
      <c r="U462" s="84"/>
      <c r="V462" s="84"/>
      <c r="W462" s="84"/>
      <c r="X462" s="84"/>
      <c r="Y462" s="84"/>
      <c r="Z462" s="84"/>
    </row>
    <row r="463" spans="1:26" ht="12.75" customHeight="1" x14ac:dyDescent="0.35">
      <c r="A463" s="84"/>
      <c r="B463" s="90"/>
      <c r="C463" s="91"/>
      <c r="D463" s="91"/>
      <c r="E463" s="91"/>
      <c r="F463" s="84"/>
      <c r="G463" s="84"/>
      <c r="H463" s="84"/>
      <c r="I463" s="84"/>
      <c r="J463" s="84"/>
      <c r="K463" s="84"/>
      <c r="L463" s="84"/>
      <c r="M463" s="84"/>
      <c r="N463" s="84"/>
      <c r="O463" s="84"/>
      <c r="P463" s="84"/>
      <c r="Q463" s="84"/>
      <c r="R463" s="84"/>
      <c r="S463" s="84"/>
      <c r="T463" s="84"/>
      <c r="U463" s="84"/>
      <c r="V463" s="84"/>
      <c r="W463" s="84"/>
      <c r="X463" s="84"/>
      <c r="Y463" s="84"/>
      <c r="Z463" s="84"/>
    </row>
    <row r="464" spans="1:26" ht="12.75" customHeight="1" x14ac:dyDescent="0.35">
      <c r="A464" s="84"/>
      <c r="B464" s="90"/>
      <c r="C464" s="91"/>
      <c r="D464" s="91"/>
      <c r="E464" s="91"/>
      <c r="F464" s="84"/>
      <c r="G464" s="84"/>
      <c r="H464" s="84"/>
      <c r="I464" s="84"/>
      <c r="J464" s="84"/>
      <c r="K464" s="84"/>
      <c r="L464" s="84"/>
      <c r="M464" s="84"/>
      <c r="N464" s="84"/>
      <c r="O464" s="84"/>
      <c r="P464" s="84"/>
      <c r="Q464" s="84"/>
      <c r="R464" s="84"/>
      <c r="S464" s="84"/>
      <c r="T464" s="84"/>
      <c r="U464" s="84"/>
      <c r="V464" s="84"/>
      <c r="W464" s="84"/>
      <c r="X464" s="84"/>
      <c r="Y464" s="84"/>
      <c r="Z464" s="84"/>
    </row>
    <row r="465" spans="1:26" ht="12.75" customHeight="1" x14ac:dyDescent="0.35">
      <c r="A465" s="84"/>
      <c r="B465" s="90"/>
      <c r="C465" s="91"/>
      <c r="D465" s="91"/>
      <c r="E465" s="91"/>
      <c r="F465" s="84"/>
      <c r="G465" s="84"/>
      <c r="H465" s="84"/>
      <c r="I465" s="84"/>
      <c r="J465" s="84"/>
      <c r="K465" s="84"/>
      <c r="L465" s="84"/>
      <c r="M465" s="84"/>
      <c r="N465" s="84"/>
      <c r="O465" s="84"/>
      <c r="P465" s="84"/>
      <c r="Q465" s="84"/>
      <c r="R465" s="84"/>
      <c r="S465" s="84"/>
      <c r="T465" s="84"/>
      <c r="U465" s="84"/>
      <c r="V465" s="84"/>
      <c r="W465" s="84"/>
      <c r="X465" s="84"/>
      <c r="Y465" s="84"/>
      <c r="Z465" s="84"/>
    </row>
    <row r="466" spans="1:26" ht="12.75" customHeight="1" x14ac:dyDescent="0.35">
      <c r="A466" s="84"/>
      <c r="B466" s="90"/>
      <c r="C466" s="91"/>
      <c r="D466" s="91"/>
      <c r="E466" s="91"/>
      <c r="F466" s="84"/>
      <c r="G466" s="84"/>
      <c r="H466" s="84"/>
      <c r="I466" s="84"/>
      <c r="J466" s="84"/>
      <c r="K466" s="84"/>
      <c r="L466" s="84"/>
      <c r="M466" s="84"/>
      <c r="N466" s="84"/>
      <c r="O466" s="84"/>
      <c r="P466" s="84"/>
      <c r="Q466" s="84"/>
      <c r="R466" s="84"/>
      <c r="S466" s="84"/>
      <c r="T466" s="84"/>
      <c r="U466" s="84"/>
      <c r="V466" s="84"/>
      <c r="W466" s="84"/>
      <c r="X466" s="84"/>
      <c r="Y466" s="84"/>
      <c r="Z466" s="84"/>
    </row>
    <row r="467" spans="1:26" ht="12.75" customHeight="1" x14ac:dyDescent="0.35">
      <c r="A467" s="84"/>
      <c r="B467" s="90"/>
      <c r="C467" s="91"/>
      <c r="D467" s="91"/>
      <c r="E467" s="91"/>
      <c r="F467" s="84"/>
      <c r="G467" s="84"/>
      <c r="H467" s="84"/>
      <c r="I467" s="84"/>
      <c r="J467" s="84"/>
      <c r="K467" s="84"/>
      <c r="L467" s="84"/>
      <c r="M467" s="84"/>
      <c r="N467" s="84"/>
      <c r="O467" s="84"/>
      <c r="P467" s="84"/>
      <c r="Q467" s="84"/>
      <c r="R467" s="84"/>
      <c r="S467" s="84"/>
      <c r="T467" s="84"/>
      <c r="U467" s="84"/>
      <c r="V467" s="84"/>
      <c r="W467" s="84"/>
      <c r="X467" s="84"/>
      <c r="Y467" s="84"/>
      <c r="Z467" s="84"/>
    </row>
    <row r="468" spans="1:26" ht="12.75" customHeight="1" x14ac:dyDescent="0.35">
      <c r="A468" s="84"/>
      <c r="B468" s="90"/>
      <c r="C468" s="91"/>
      <c r="D468" s="91"/>
      <c r="E468" s="91"/>
      <c r="F468" s="84"/>
      <c r="G468" s="84"/>
      <c r="H468" s="84"/>
      <c r="I468" s="84"/>
      <c r="J468" s="84"/>
      <c r="K468" s="84"/>
      <c r="L468" s="84"/>
      <c r="M468" s="84"/>
      <c r="N468" s="84"/>
      <c r="O468" s="84"/>
      <c r="P468" s="84"/>
      <c r="Q468" s="84"/>
      <c r="R468" s="84"/>
      <c r="S468" s="84"/>
      <c r="T468" s="84"/>
      <c r="U468" s="84"/>
      <c r="V468" s="84"/>
      <c r="W468" s="84"/>
      <c r="X468" s="84"/>
      <c r="Y468" s="84"/>
      <c r="Z468" s="84"/>
    </row>
    <row r="469" spans="1:26" ht="12.75" customHeight="1" x14ac:dyDescent="0.35">
      <c r="A469" s="84"/>
      <c r="B469" s="90"/>
      <c r="C469" s="91"/>
      <c r="D469" s="91"/>
      <c r="E469" s="91"/>
      <c r="F469" s="84"/>
      <c r="G469" s="84"/>
      <c r="H469" s="84"/>
      <c r="I469" s="84"/>
      <c r="J469" s="84"/>
      <c r="K469" s="84"/>
      <c r="L469" s="84"/>
      <c r="M469" s="84"/>
      <c r="N469" s="84"/>
      <c r="O469" s="84"/>
      <c r="P469" s="84"/>
      <c r="Q469" s="84"/>
      <c r="R469" s="84"/>
      <c r="S469" s="84"/>
      <c r="T469" s="84"/>
      <c r="U469" s="84"/>
      <c r="V469" s="84"/>
      <c r="W469" s="84"/>
      <c r="X469" s="84"/>
      <c r="Y469" s="84"/>
      <c r="Z469" s="84"/>
    </row>
    <row r="470" spans="1:26" ht="12.75" customHeight="1" x14ac:dyDescent="0.35">
      <c r="A470" s="84"/>
      <c r="B470" s="90"/>
      <c r="C470" s="91"/>
      <c r="D470" s="91"/>
      <c r="E470" s="91"/>
      <c r="F470" s="84"/>
      <c r="G470" s="84"/>
      <c r="H470" s="84"/>
      <c r="I470" s="84"/>
      <c r="J470" s="84"/>
      <c r="K470" s="84"/>
      <c r="L470" s="84"/>
      <c r="M470" s="84"/>
      <c r="N470" s="84"/>
      <c r="O470" s="84"/>
      <c r="P470" s="84"/>
      <c r="Q470" s="84"/>
      <c r="R470" s="84"/>
      <c r="S470" s="84"/>
      <c r="T470" s="84"/>
      <c r="U470" s="84"/>
      <c r="V470" s="84"/>
      <c r="W470" s="84"/>
      <c r="X470" s="84"/>
      <c r="Y470" s="84"/>
      <c r="Z470" s="84"/>
    </row>
    <row r="471" spans="1:26" ht="12.75" customHeight="1" x14ac:dyDescent="0.35">
      <c r="A471" s="84"/>
      <c r="B471" s="90"/>
      <c r="C471" s="91"/>
      <c r="D471" s="91"/>
      <c r="E471" s="91"/>
      <c r="F471" s="84"/>
      <c r="G471" s="84"/>
      <c r="H471" s="84"/>
      <c r="I471" s="84"/>
      <c r="J471" s="84"/>
      <c r="K471" s="84"/>
      <c r="L471" s="84"/>
      <c r="M471" s="84"/>
      <c r="N471" s="84"/>
      <c r="O471" s="84"/>
      <c r="P471" s="84"/>
      <c r="Q471" s="84"/>
      <c r="R471" s="84"/>
      <c r="S471" s="84"/>
      <c r="T471" s="84"/>
      <c r="U471" s="84"/>
      <c r="V471" s="84"/>
      <c r="W471" s="84"/>
      <c r="X471" s="84"/>
      <c r="Y471" s="84"/>
      <c r="Z471" s="84"/>
    </row>
    <row r="472" spans="1:26" ht="12.75" customHeight="1" x14ac:dyDescent="0.35">
      <c r="A472" s="84"/>
      <c r="B472" s="90"/>
      <c r="C472" s="91"/>
      <c r="D472" s="91"/>
      <c r="E472" s="91"/>
      <c r="F472" s="84"/>
      <c r="G472" s="84"/>
      <c r="H472" s="84"/>
      <c r="I472" s="84"/>
      <c r="J472" s="84"/>
      <c r="K472" s="84"/>
      <c r="L472" s="84"/>
      <c r="M472" s="84"/>
      <c r="N472" s="84"/>
      <c r="O472" s="84"/>
      <c r="P472" s="84"/>
      <c r="Q472" s="84"/>
      <c r="R472" s="84"/>
      <c r="S472" s="84"/>
      <c r="T472" s="84"/>
      <c r="U472" s="84"/>
      <c r="V472" s="84"/>
      <c r="W472" s="84"/>
      <c r="X472" s="84"/>
      <c r="Y472" s="84"/>
      <c r="Z472" s="84"/>
    </row>
    <row r="473" spans="1:26" ht="12.75" customHeight="1" x14ac:dyDescent="0.35">
      <c r="A473" s="84"/>
      <c r="B473" s="90"/>
      <c r="C473" s="91"/>
      <c r="D473" s="91"/>
      <c r="E473" s="91"/>
      <c r="F473" s="84"/>
      <c r="G473" s="84"/>
      <c r="H473" s="84"/>
      <c r="I473" s="84"/>
      <c r="J473" s="84"/>
      <c r="K473" s="84"/>
      <c r="L473" s="84"/>
      <c r="M473" s="84"/>
      <c r="N473" s="84"/>
      <c r="O473" s="84"/>
      <c r="P473" s="84"/>
      <c r="Q473" s="84"/>
      <c r="R473" s="84"/>
      <c r="S473" s="84"/>
      <c r="T473" s="84"/>
      <c r="U473" s="84"/>
      <c r="V473" s="84"/>
      <c r="W473" s="84"/>
      <c r="X473" s="84"/>
      <c r="Y473" s="84"/>
      <c r="Z473" s="84"/>
    </row>
    <row r="474" spans="1:26" ht="12.75" customHeight="1" x14ac:dyDescent="0.35">
      <c r="A474" s="84"/>
      <c r="B474" s="90"/>
      <c r="C474" s="91"/>
      <c r="D474" s="91"/>
      <c r="E474" s="91"/>
      <c r="F474" s="84"/>
      <c r="G474" s="84"/>
      <c r="H474" s="84"/>
      <c r="I474" s="84"/>
      <c r="J474" s="84"/>
      <c r="K474" s="84"/>
      <c r="L474" s="84"/>
      <c r="M474" s="84"/>
      <c r="N474" s="84"/>
      <c r="O474" s="84"/>
      <c r="P474" s="84"/>
      <c r="Q474" s="84"/>
      <c r="R474" s="84"/>
      <c r="S474" s="84"/>
      <c r="T474" s="84"/>
      <c r="U474" s="84"/>
      <c r="V474" s="84"/>
      <c r="W474" s="84"/>
      <c r="X474" s="84"/>
      <c r="Y474" s="84"/>
      <c r="Z474" s="84"/>
    </row>
    <row r="475" spans="1:26" ht="12.75" customHeight="1" x14ac:dyDescent="0.35">
      <c r="A475" s="84"/>
      <c r="B475" s="90"/>
      <c r="C475" s="91"/>
      <c r="D475" s="91"/>
      <c r="E475" s="91"/>
      <c r="F475" s="84"/>
      <c r="G475" s="84"/>
      <c r="H475" s="84"/>
      <c r="I475" s="84"/>
      <c r="J475" s="84"/>
      <c r="K475" s="84"/>
      <c r="L475" s="84"/>
      <c r="M475" s="84"/>
      <c r="N475" s="84"/>
      <c r="O475" s="84"/>
      <c r="P475" s="84"/>
      <c r="Q475" s="84"/>
      <c r="R475" s="84"/>
      <c r="S475" s="84"/>
      <c r="T475" s="84"/>
      <c r="U475" s="84"/>
      <c r="V475" s="84"/>
      <c r="W475" s="84"/>
      <c r="X475" s="84"/>
      <c r="Y475" s="84"/>
      <c r="Z475" s="84"/>
    </row>
    <row r="476" spans="1:26" ht="12.75" customHeight="1" x14ac:dyDescent="0.35">
      <c r="A476" s="84"/>
      <c r="B476" s="90"/>
      <c r="C476" s="91"/>
      <c r="D476" s="91"/>
      <c r="E476" s="91"/>
      <c r="F476" s="84"/>
      <c r="G476" s="84"/>
      <c r="H476" s="84"/>
      <c r="I476" s="84"/>
      <c r="J476" s="84"/>
      <c r="K476" s="84"/>
      <c r="L476" s="84"/>
      <c r="M476" s="84"/>
      <c r="N476" s="84"/>
      <c r="O476" s="84"/>
      <c r="P476" s="84"/>
      <c r="Q476" s="84"/>
      <c r="R476" s="84"/>
      <c r="S476" s="84"/>
      <c r="T476" s="84"/>
      <c r="U476" s="84"/>
      <c r="V476" s="84"/>
      <c r="W476" s="84"/>
      <c r="X476" s="84"/>
      <c r="Y476" s="84"/>
      <c r="Z476" s="84"/>
    </row>
    <row r="477" spans="1:26" ht="12.75" customHeight="1" x14ac:dyDescent="0.35">
      <c r="A477" s="84"/>
      <c r="B477" s="90"/>
      <c r="C477" s="91"/>
      <c r="D477" s="91"/>
      <c r="E477" s="91"/>
      <c r="F477" s="84"/>
      <c r="G477" s="84"/>
      <c r="H477" s="84"/>
      <c r="I477" s="84"/>
      <c r="J477" s="84"/>
      <c r="K477" s="84"/>
      <c r="L477" s="84"/>
      <c r="M477" s="84"/>
      <c r="N477" s="84"/>
      <c r="O477" s="84"/>
      <c r="P477" s="84"/>
      <c r="Q477" s="84"/>
      <c r="R477" s="84"/>
      <c r="S477" s="84"/>
      <c r="T477" s="84"/>
      <c r="U477" s="84"/>
      <c r="V477" s="84"/>
      <c r="W477" s="84"/>
      <c r="X477" s="84"/>
      <c r="Y477" s="84"/>
      <c r="Z477" s="84"/>
    </row>
    <row r="478" spans="1:26" ht="12.75" customHeight="1" x14ac:dyDescent="0.35">
      <c r="A478" s="84"/>
      <c r="B478" s="90"/>
      <c r="C478" s="91"/>
      <c r="D478" s="91"/>
      <c r="E478" s="91"/>
      <c r="F478" s="84"/>
      <c r="G478" s="84"/>
      <c r="H478" s="84"/>
      <c r="I478" s="84"/>
      <c r="J478" s="84"/>
      <c r="K478" s="84"/>
      <c r="L478" s="84"/>
      <c r="M478" s="84"/>
      <c r="N478" s="84"/>
      <c r="O478" s="84"/>
      <c r="P478" s="84"/>
      <c r="Q478" s="84"/>
      <c r="R478" s="84"/>
      <c r="S478" s="84"/>
      <c r="T478" s="84"/>
      <c r="U478" s="84"/>
      <c r="V478" s="84"/>
      <c r="W478" s="84"/>
      <c r="X478" s="84"/>
      <c r="Y478" s="84"/>
      <c r="Z478" s="84"/>
    </row>
    <row r="479" spans="1:26" ht="12.75" customHeight="1" x14ac:dyDescent="0.35">
      <c r="A479" s="84"/>
      <c r="B479" s="90"/>
      <c r="C479" s="91"/>
      <c r="D479" s="91"/>
      <c r="E479" s="91"/>
      <c r="F479" s="84"/>
      <c r="G479" s="84"/>
      <c r="H479" s="84"/>
      <c r="I479" s="84"/>
      <c r="J479" s="84"/>
      <c r="K479" s="84"/>
      <c r="L479" s="84"/>
      <c r="M479" s="84"/>
      <c r="N479" s="84"/>
      <c r="O479" s="84"/>
      <c r="P479" s="84"/>
      <c r="Q479" s="84"/>
      <c r="R479" s="84"/>
      <c r="S479" s="84"/>
      <c r="T479" s="84"/>
      <c r="U479" s="84"/>
      <c r="V479" s="84"/>
      <c r="W479" s="84"/>
      <c r="X479" s="84"/>
      <c r="Y479" s="84"/>
      <c r="Z479" s="84"/>
    </row>
    <row r="480" spans="1:26" ht="12.75" customHeight="1" x14ac:dyDescent="0.35">
      <c r="A480" s="84"/>
      <c r="B480" s="90"/>
      <c r="C480" s="91"/>
      <c r="D480" s="91"/>
      <c r="E480" s="91"/>
      <c r="F480" s="84"/>
      <c r="G480" s="84"/>
      <c r="H480" s="84"/>
      <c r="I480" s="84"/>
      <c r="J480" s="84"/>
      <c r="K480" s="84"/>
      <c r="L480" s="84"/>
      <c r="M480" s="84"/>
      <c r="N480" s="84"/>
      <c r="O480" s="84"/>
      <c r="P480" s="84"/>
      <c r="Q480" s="84"/>
      <c r="R480" s="84"/>
      <c r="S480" s="84"/>
      <c r="T480" s="84"/>
      <c r="U480" s="84"/>
      <c r="V480" s="84"/>
      <c r="W480" s="84"/>
      <c r="X480" s="84"/>
      <c r="Y480" s="84"/>
      <c r="Z480" s="84"/>
    </row>
    <row r="481" spans="1:26" ht="12.75" customHeight="1" x14ac:dyDescent="0.35">
      <c r="A481" s="84"/>
      <c r="B481" s="90"/>
      <c r="C481" s="91"/>
      <c r="D481" s="91"/>
      <c r="E481" s="91"/>
      <c r="F481" s="84"/>
      <c r="G481" s="84"/>
      <c r="H481" s="84"/>
      <c r="I481" s="84"/>
      <c r="J481" s="84"/>
      <c r="K481" s="84"/>
      <c r="L481" s="84"/>
      <c r="M481" s="84"/>
      <c r="N481" s="84"/>
      <c r="O481" s="84"/>
      <c r="P481" s="84"/>
      <c r="Q481" s="84"/>
      <c r="R481" s="84"/>
      <c r="S481" s="84"/>
      <c r="T481" s="84"/>
      <c r="U481" s="84"/>
      <c r="V481" s="84"/>
      <c r="W481" s="84"/>
      <c r="X481" s="84"/>
      <c r="Y481" s="84"/>
      <c r="Z481" s="84"/>
    </row>
    <row r="482" spans="1:26" ht="12.75" customHeight="1" x14ac:dyDescent="0.35">
      <c r="A482" s="84"/>
      <c r="B482" s="90"/>
      <c r="C482" s="91"/>
      <c r="D482" s="91"/>
      <c r="E482" s="91"/>
      <c r="F482" s="84"/>
      <c r="G482" s="84"/>
      <c r="H482" s="84"/>
      <c r="I482" s="84"/>
      <c r="J482" s="84"/>
      <c r="K482" s="84"/>
      <c r="L482" s="84"/>
      <c r="M482" s="84"/>
      <c r="N482" s="84"/>
      <c r="O482" s="84"/>
      <c r="P482" s="84"/>
      <c r="Q482" s="84"/>
      <c r="R482" s="84"/>
      <c r="S482" s="84"/>
      <c r="T482" s="84"/>
      <c r="U482" s="84"/>
      <c r="V482" s="84"/>
      <c r="W482" s="84"/>
      <c r="X482" s="84"/>
      <c r="Y482" s="84"/>
      <c r="Z482" s="84"/>
    </row>
    <row r="483" spans="1:26" ht="12.75" customHeight="1" x14ac:dyDescent="0.35">
      <c r="A483" s="84"/>
      <c r="B483" s="90"/>
      <c r="C483" s="91"/>
      <c r="D483" s="91"/>
      <c r="E483" s="91"/>
      <c r="F483" s="84"/>
      <c r="G483" s="84"/>
      <c r="H483" s="84"/>
      <c r="I483" s="84"/>
      <c r="J483" s="84"/>
      <c r="K483" s="84"/>
      <c r="L483" s="84"/>
      <c r="M483" s="84"/>
      <c r="N483" s="84"/>
      <c r="O483" s="84"/>
      <c r="P483" s="84"/>
      <c r="Q483" s="84"/>
      <c r="R483" s="84"/>
      <c r="S483" s="84"/>
      <c r="T483" s="84"/>
      <c r="U483" s="84"/>
      <c r="V483" s="84"/>
      <c r="W483" s="84"/>
      <c r="X483" s="84"/>
      <c r="Y483" s="84"/>
      <c r="Z483" s="84"/>
    </row>
    <row r="484" spans="1:26" ht="12.75" customHeight="1" x14ac:dyDescent="0.35">
      <c r="A484" s="84"/>
      <c r="B484" s="90"/>
      <c r="C484" s="91"/>
      <c r="D484" s="91"/>
      <c r="E484" s="91"/>
      <c r="F484" s="84"/>
      <c r="G484" s="84"/>
      <c r="H484" s="84"/>
      <c r="I484" s="84"/>
      <c r="J484" s="84"/>
      <c r="K484" s="84"/>
      <c r="L484" s="84"/>
      <c r="M484" s="84"/>
      <c r="N484" s="84"/>
      <c r="O484" s="84"/>
      <c r="P484" s="84"/>
      <c r="Q484" s="84"/>
      <c r="R484" s="84"/>
      <c r="S484" s="84"/>
      <c r="T484" s="84"/>
      <c r="U484" s="84"/>
      <c r="V484" s="84"/>
      <c r="W484" s="84"/>
      <c r="X484" s="84"/>
      <c r="Y484" s="84"/>
      <c r="Z484" s="84"/>
    </row>
    <row r="485" spans="1:26" ht="12.75" customHeight="1" x14ac:dyDescent="0.35">
      <c r="A485" s="84"/>
      <c r="B485" s="90"/>
      <c r="C485" s="91"/>
      <c r="D485" s="91"/>
      <c r="E485" s="91"/>
      <c r="F485" s="84"/>
      <c r="G485" s="84"/>
      <c r="H485" s="84"/>
      <c r="I485" s="84"/>
      <c r="J485" s="84"/>
      <c r="K485" s="84"/>
      <c r="L485" s="84"/>
      <c r="M485" s="84"/>
      <c r="N485" s="84"/>
      <c r="O485" s="84"/>
      <c r="P485" s="84"/>
      <c r="Q485" s="84"/>
      <c r="R485" s="84"/>
      <c r="S485" s="84"/>
      <c r="T485" s="84"/>
      <c r="U485" s="84"/>
      <c r="V485" s="84"/>
      <c r="W485" s="84"/>
      <c r="X485" s="84"/>
      <c r="Y485" s="84"/>
      <c r="Z485" s="84"/>
    </row>
    <row r="486" spans="1:26" ht="12.75" customHeight="1" x14ac:dyDescent="0.35">
      <c r="A486" s="84"/>
      <c r="B486" s="90"/>
      <c r="C486" s="91"/>
      <c r="D486" s="91"/>
      <c r="E486" s="91"/>
      <c r="F486" s="84"/>
      <c r="G486" s="84"/>
      <c r="H486" s="84"/>
      <c r="I486" s="84"/>
      <c r="J486" s="84"/>
      <c r="K486" s="84"/>
      <c r="L486" s="84"/>
      <c r="M486" s="84"/>
      <c r="N486" s="84"/>
      <c r="O486" s="84"/>
      <c r="P486" s="84"/>
      <c r="Q486" s="84"/>
      <c r="R486" s="84"/>
      <c r="S486" s="84"/>
      <c r="T486" s="84"/>
      <c r="U486" s="84"/>
      <c r="V486" s="84"/>
      <c r="W486" s="84"/>
      <c r="X486" s="84"/>
      <c r="Y486" s="84"/>
      <c r="Z486" s="84"/>
    </row>
    <row r="487" spans="1:26" ht="12.75" customHeight="1" x14ac:dyDescent="0.35">
      <c r="A487" s="84"/>
      <c r="B487" s="90"/>
      <c r="C487" s="91"/>
      <c r="D487" s="91"/>
      <c r="E487" s="91"/>
      <c r="F487" s="84"/>
      <c r="G487" s="84"/>
      <c r="H487" s="84"/>
      <c r="I487" s="84"/>
      <c r="J487" s="84"/>
      <c r="K487" s="84"/>
      <c r="L487" s="84"/>
      <c r="M487" s="84"/>
      <c r="N487" s="84"/>
      <c r="O487" s="84"/>
      <c r="P487" s="84"/>
      <c r="Q487" s="84"/>
      <c r="R487" s="84"/>
      <c r="S487" s="84"/>
      <c r="T487" s="84"/>
      <c r="U487" s="84"/>
      <c r="V487" s="84"/>
      <c r="W487" s="84"/>
      <c r="X487" s="84"/>
      <c r="Y487" s="84"/>
      <c r="Z487" s="84"/>
    </row>
    <row r="488" spans="1:26" ht="12.75" customHeight="1" x14ac:dyDescent="0.35">
      <c r="A488" s="84"/>
      <c r="B488" s="90"/>
      <c r="C488" s="91"/>
      <c r="D488" s="91"/>
      <c r="E488" s="91"/>
      <c r="F488" s="84"/>
      <c r="G488" s="84"/>
      <c r="H488" s="84"/>
      <c r="I488" s="84"/>
      <c r="J488" s="84"/>
      <c r="K488" s="84"/>
      <c r="L488" s="84"/>
      <c r="M488" s="84"/>
      <c r="N488" s="84"/>
      <c r="O488" s="84"/>
      <c r="P488" s="84"/>
      <c r="Q488" s="84"/>
      <c r="R488" s="84"/>
      <c r="S488" s="84"/>
      <c r="T488" s="84"/>
      <c r="U488" s="84"/>
      <c r="V488" s="84"/>
      <c r="W488" s="84"/>
      <c r="X488" s="84"/>
      <c r="Y488" s="84"/>
      <c r="Z488" s="84"/>
    </row>
    <row r="489" spans="1:26" ht="12.75" customHeight="1" x14ac:dyDescent="0.35">
      <c r="A489" s="84"/>
      <c r="B489" s="90"/>
      <c r="C489" s="91"/>
      <c r="D489" s="91"/>
      <c r="E489" s="91"/>
      <c r="F489" s="84"/>
      <c r="G489" s="84"/>
      <c r="H489" s="84"/>
      <c r="I489" s="84"/>
      <c r="J489" s="84"/>
      <c r="K489" s="84"/>
      <c r="L489" s="84"/>
      <c r="M489" s="84"/>
      <c r="N489" s="84"/>
      <c r="O489" s="84"/>
      <c r="P489" s="84"/>
      <c r="Q489" s="84"/>
      <c r="R489" s="84"/>
      <c r="S489" s="84"/>
      <c r="T489" s="84"/>
      <c r="U489" s="84"/>
      <c r="V489" s="84"/>
      <c r="W489" s="84"/>
      <c r="X489" s="84"/>
      <c r="Y489" s="84"/>
      <c r="Z489" s="84"/>
    </row>
    <row r="490" spans="1:26" ht="12.75" customHeight="1" x14ac:dyDescent="0.35">
      <c r="A490" s="84"/>
      <c r="B490" s="90"/>
      <c r="C490" s="91"/>
      <c r="D490" s="91"/>
      <c r="E490" s="91"/>
      <c r="F490" s="84"/>
      <c r="G490" s="84"/>
      <c r="H490" s="84"/>
      <c r="I490" s="84"/>
      <c r="J490" s="84"/>
      <c r="K490" s="84"/>
      <c r="L490" s="84"/>
      <c r="M490" s="84"/>
      <c r="N490" s="84"/>
      <c r="O490" s="84"/>
      <c r="P490" s="84"/>
      <c r="Q490" s="84"/>
      <c r="R490" s="84"/>
      <c r="S490" s="84"/>
      <c r="T490" s="84"/>
      <c r="U490" s="84"/>
      <c r="V490" s="84"/>
      <c r="W490" s="84"/>
      <c r="X490" s="84"/>
      <c r="Y490" s="84"/>
      <c r="Z490" s="84"/>
    </row>
    <row r="491" spans="1:26" ht="12.75" customHeight="1" x14ac:dyDescent="0.35">
      <c r="A491" s="84"/>
      <c r="B491" s="90"/>
      <c r="C491" s="91"/>
      <c r="D491" s="91"/>
      <c r="E491" s="91"/>
      <c r="F491" s="84"/>
      <c r="G491" s="84"/>
      <c r="H491" s="84"/>
      <c r="I491" s="84"/>
      <c r="J491" s="84"/>
      <c r="K491" s="84"/>
      <c r="L491" s="84"/>
      <c r="M491" s="84"/>
      <c r="N491" s="84"/>
      <c r="O491" s="84"/>
      <c r="P491" s="84"/>
      <c r="Q491" s="84"/>
      <c r="R491" s="84"/>
      <c r="S491" s="84"/>
      <c r="T491" s="84"/>
      <c r="U491" s="84"/>
      <c r="V491" s="84"/>
      <c r="W491" s="84"/>
      <c r="X491" s="84"/>
      <c r="Y491" s="84"/>
      <c r="Z491" s="84"/>
    </row>
    <row r="492" spans="1:26" ht="12.75" customHeight="1" x14ac:dyDescent="0.35">
      <c r="A492" s="84"/>
      <c r="B492" s="90"/>
      <c r="C492" s="91"/>
      <c r="D492" s="91"/>
      <c r="E492" s="91"/>
      <c r="F492" s="84"/>
      <c r="G492" s="84"/>
      <c r="H492" s="84"/>
      <c r="I492" s="84"/>
      <c r="J492" s="84"/>
      <c r="K492" s="84"/>
      <c r="L492" s="84"/>
      <c r="M492" s="84"/>
      <c r="N492" s="84"/>
      <c r="O492" s="84"/>
      <c r="P492" s="84"/>
      <c r="Q492" s="84"/>
      <c r="R492" s="84"/>
      <c r="S492" s="84"/>
      <c r="T492" s="84"/>
      <c r="U492" s="84"/>
      <c r="V492" s="84"/>
      <c r="W492" s="84"/>
      <c r="X492" s="84"/>
      <c r="Y492" s="84"/>
      <c r="Z492" s="84"/>
    </row>
    <row r="493" spans="1:26" ht="12.75" customHeight="1" x14ac:dyDescent="0.35">
      <c r="A493" s="84"/>
      <c r="B493" s="90"/>
      <c r="C493" s="91"/>
      <c r="D493" s="91"/>
      <c r="E493" s="91"/>
      <c r="F493" s="84"/>
      <c r="G493" s="84"/>
      <c r="H493" s="84"/>
      <c r="I493" s="84"/>
      <c r="J493" s="84"/>
      <c r="K493" s="84"/>
      <c r="L493" s="84"/>
      <c r="M493" s="84"/>
      <c r="N493" s="84"/>
      <c r="O493" s="84"/>
      <c r="P493" s="84"/>
      <c r="Q493" s="84"/>
      <c r="R493" s="84"/>
      <c r="S493" s="84"/>
      <c r="T493" s="84"/>
      <c r="U493" s="84"/>
      <c r="V493" s="84"/>
      <c r="W493" s="84"/>
      <c r="X493" s="84"/>
      <c r="Y493" s="84"/>
      <c r="Z493" s="84"/>
    </row>
    <row r="494" spans="1:26" ht="12.75" customHeight="1" x14ac:dyDescent="0.35">
      <c r="A494" s="84"/>
      <c r="B494" s="90"/>
      <c r="C494" s="91"/>
      <c r="D494" s="91"/>
      <c r="E494" s="91"/>
      <c r="F494" s="84"/>
      <c r="G494" s="84"/>
      <c r="H494" s="84"/>
      <c r="I494" s="84"/>
      <c r="J494" s="84"/>
      <c r="K494" s="84"/>
      <c r="L494" s="84"/>
      <c r="M494" s="84"/>
      <c r="N494" s="84"/>
      <c r="O494" s="84"/>
      <c r="P494" s="84"/>
      <c r="Q494" s="84"/>
      <c r="R494" s="84"/>
      <c r="S494" s="84"/>
      <c r="T494" s="84"/>
      <c r="U494" s="84"/>
      <c r="V494" s="84"/>
      <c r="W494" s="84"/>
      <c r="X494" s="84"/>
      <c r="Y494" s="84"/>
      <c r="Z494" s="84"/>
    </row>
    <row r="495" spans="1:26" ht="12.75" customHeight="1" x14ac:dyDescent="0.35">
      <c r="A495" s="84"/>
      <c r="B495" s="90"/>
      <c r="C495" s="91"/>
      <c r="D495" s="91"/>
      <c r="E495" s="91"/>
      <c r="F495" s="84"/>
      <c r="G495" s="84"/>
      <c r="H495" s="84"/>
      <c r="I495" s="84"/>
      <c r="J495" s="84"/>
      <c r="K495" s="84"/>
      <c r="L495" s="84"/>
      <c r="M495" s="84"/>
      <c r="N495" s="84"/>
      <c r="O495" s="84"/>
      <c r="P495" s="84"/>
      <c r="Q495" s="84"/>
      <c r="R495" s="84"/>
      <c r="S495" s="84"/>
      <c r="T495" s="84"/>
      <c r="U495" s="84"/>
      <c r="V495" s="84"/>
      <c r="W495" s="84"/>
      <c r="X495" s="84"/>
      <c r="Y495" s="84"/>
      <c r="Z495" s="84"/>
    </row>
    <row r="496" spans="1:26" ht="12.75" customHeight="1" x14ac:dyDescent="0.35">
      <c r="A496" s="84"/>
      <c r="B496" s="90"/>
      <c r="C496" s="91"/>
      <c r="D496" s="91"/>
      <c r="E496" s="91"/>
      <c r="F496" s="84"/>
      <c r="G496" s="84"/>
      <c r="H496" s="84"/>
      <c r="I496" s="84"/>
      <c r="J496" s="84"/>
      <c r="K496" s="84"/>
      <c r="L496" s="84"/>
      <c r="M496" s="84"/>
      <c r="N496" s="84"/>
      <c r="O496" s="84"/>
      <c r="P496" s="84"/>
      <c r="Q496" s="84"/>
      <c r="R496" s="84"/>
      <c r="S496" s="84"/>
      <c r="T496" s="84"/>
      <c r="U496" s="84"/>
      <c r="V496" s="84"/>
      <c r="W496" s="84"/>
      <c r="X496" s="84"/>
      <c r="Y496" s="84"/>
      <c r="Z496" s="84"/>
    </row>
    <row r="497" spans="1:26" ht="12.75" customHeight="1" x14ac:dyDescent="0.35">
      <c r="A497" s="84"/>
      <c r="B497" s="90"/>
      <c r="C497" s="91"/>
      <c r="D497" s="91"/>
      <c r="E497" s="91"/>
      <c r="F497" s="84"/>
      <c r="G497" s="84"/>
      <c r="H497" s="84"/>
      <c r="I497" s="84"/>
      <c r="J497" s="84"/>
      <c r="K497" s="84"/>
      <c r="L497" s="84"/>
      <c r="M497" s="84"/>
      <c r="N497" s="84"/>
      <c r="O497" s="84"/>
      <c r="P497" s="84"/>
      <c r="Q497" s="84"/>
      <c r="R497" s="84"/>
      <c r="S497" s="84"/>
      <c r="T497" s="84"/>
      <c r="U497" s="84"/>
      <c r="V497" s="84"/>
      <c r="W497" s="84"/>
      <c r="X497" s="84"/>
      <c r="Y497" s="84"/>
      <c r="Z497" s="84"/>
    </row>
    <row r="498" spans="1:26" ht="12.75" customHeight="1" x14ac:dyDescent="0.35">
      <c r="A498" s="84"/>
      <c r="B498" s="90"/>
      <c r="C498" s="91"/>
      <c r="D498" s="91"/>
      <c r="E498" s="91"/>
      <c r="F498" s="84"/>
      <c r="G498" s="84"/>
      <c r="H498" s="84"/>
      <c r="I498" s="84"/>
      <c r="J498" s="84"/>
      <c r="K498" s="84"/>
      <c r="L498" s="84"/>
      <c r="M498" s="84"/>
      <c r="N498" s="84"/>
      <c r="O498" s="84"/>
      <c r="P498" s="84"/>
      <c r="Q498" s="84"/>
      <c r="R498" s="84"/>
      <c r="S498" s="84"/>
      <c r="T498" s="84"/>
      <c r="U498" s="84"/>
      <c r="V498" s="84"/>
      <c r="W498" s="84"/>
      <c r="X498" s="84"/>
      <c r="Y498" s="84"/>
      <c r="Z498" s="84"/>
    </row>
    <row r="499" spans="1:26" ht="12.75" customHeight="1" x14ac:dyDescent="0.35">
      <c r="A499" s="84"/>
      <c r="B499" s="90"/>
      <c r="C499" s="91"/>
      <c r="D499" s="91"/>
      <c r="E499" s="91"/>
      <c r="F499" s="84"/>
      <c r="G499" s="84"/>
      <c r="H499" s="84"/>
      <c r="I499" s="84"/>
      <c r="J499" s="84"/>
      <c r="K499" s="84"/>
      <c r="L499" s="84"/>
      <c r="M499" s="84"/>
      <c r="N499" s="84"/>
      <c r="O499" s="84"/>
      <c r="P499" s="84"/>
      <c r="Q499" s="84"/>
      <c r="R499" s="84"/>
      <c r="S499" s="84"/>
      <c r="T499" s="84"/>
      <c r="U499" s="84"/>
      <c r="V499" s="84"/>
      <c r="W499" s="84"/>
      <c r="X499" s="84"/>
      <c r="Y499" s="84"/>
      <c r="Z499" s="84"/>
    </row>
    <row r="500" spans="1:26" ht="12.75" customHeight="1" x14ac:dyDescent="0.35">
      <c r="A500" s="84"/>
      <c r="B500" s="90"/>
      <c r="C500" s="91"/>
      <c r="D500" s="91"/>
      <c r="E500" s="91"/>
      <c r="F500" s="84"/>
      <c r="G500" s="84"/>
      <c r="H500" s="84"/>
      <c r="I500" s="84"/>
      <c r="J500" s="84"/>
      <c r="K500" s="84"/>
      <c r="L500" s="84"/>
      <c r="M500" s="84"/>
      <c r="N500" s="84"/>
      <c r="O500" s="84"/>
      <c r="P500" s="84"/>
      <c r="Q500" s="84"/>
      <c r="R500" s="84"/>
      <c r="S500" s="84"/>
      <c r="T500" s="84"/>
      <c r="U500" s="84"/>
      <c r="V500" s="84"/>
      <c r="W500" s="84"/>
      <c r="X500" s="84"/>
      <c r="Y500" s="84"/>
      <c r="Z500" s="84"/>
    </row>
    <row r="501" spans="1:26" ht="12.75" customHeight="1" x14ac:dyDescent="0.35">
      <c r="A501" s="84"/>
      <c r="B501" s="90"/>
      <c r="C501" s="91"/>
      <c r="D501" s="91"/>
      <c r="E501" s="91"/>
      <c r="F501" s="84"/>
      <c r="G501" s="84"/>
      <c r="H501" s="84"/>
      <c r="I501" s="84"/>
      <c r="J501" s="84"/>
      <c r="K501" s="84"/>
      <c r="L501" s="84"/>
      <c r="M501" s="84"/>
      <c r="N501" s="84"/>
      <c r="O501" s="84"/>
      <c r="P501" s="84"/>
      <c r="Q501" s="84"/>
      <c r="R501" s="84"/>
      <c r="S501" s="84"/>
      <c r="T501" s="84"/>
      <c r="U501" s="84"/>
      <c r="V501" s="84"/>
      <c r="W501" s="84"/>
      <c r="X501" s="84"/>
      <c r="Y501" s="84"/>
      <c r="Z501" s="84"/>
    </row>
    <row r="502" spans="1:26" ht="12.75" customHeight="1" x14ac:dyDescent="0.35">
      <c r="A502" s="84"/>
      <c r="B502" s="90"/>
      <c r="C502" s="91"/>
      <c r="D502" s="91"/>
      <c r="E502" s="91"/>
      <c r="F502" s="84"/>
      <c r="G502" s="84"/>
      <c r="H502" s="84"/>
      <c r="I502" s="84"/>
      <c r="J502" s="84"/>
      <c r="K502" s="84"/>
      <c r="L502" s="84"/>
      <c r="M502" s="84"/>
      <c r="N502" s="84"/>
      <c r="O502" s="84"/>
      <c r="P502" s="84"/>
      <c r="Q502" s="84"/>
      <c r="R502" s="84"/>
      <c r="S502" s="84"/>
      <c r="T502" s="84"/>
      <c r="U502" s="84"/>
      <c r="V502" s="84"/>
      <c r="W502" s="84"/>
      <c r="X502" s="84"/>
      <c r="Y502" s="84"/>
      <c r="Z502" s="84"/>
    </row>
    <row r="503" spans="1:26" ht="12.75" customHeight="1" x14ac:dyDescent="0.35">
      <c r="A503" s="84"/>
      <c r="B503" s="90"/>
      <c r="C503" s="91"/>
      <c r="D503" s="91"/>
      <c r="E503" s="91"/>
      <c r="F503" s="84"/>
      <c r="G503" s="84"/>
      <c r="H503" s="84"/>
      <c r="I503" s="84"/>
      <c r="J503" s="84"/>
      <c r="K503" s="84"/>
      <c r="L503" s="84"/>
      <c r="M503" s="84"/>
      <c r="N503" s="84"/>
      <c r="O503" s="84"/>
      <c r="P503" s="84"/>
      <c r="Q503" s="84"/>
      <c r="R503" s="84"/>
      <c r="S503" s="84"/>
      <c r="T503" s="84"/>
      <c r="U503" s="84"/>
      <c r="V503" s="84"/>
      <c r="W503" s="84"/>
      <c r="X503" s="84"/>
      <c r="Y503" s="84"/>
      <c r="Z503" s="84"/>
    </row>
    <row r="504" spans="1:26" ht="12.75" customHeight="1" x14ac:dyDescent="0.35">
      <c r="A504" s="84"/>
      <c r="B504" s="90"/>
      <c r="C504" s="91"/>
      <c r="D504" s="91"/>
      <c r="E504" s="91"/>
      <c r="F504" s="84"/>
      <c r="G504" s="84"/>
      <c r="H504" s="84"/>
      <c r="I504" s="84"/>
      <c r="J504" s="84"/>
      <c r="K504" s="84"/>
      <c r="L504" s="84"/>
      <c r="M504" s="84"/>
      <c r="N504" s="84"/>
      <c r="O504" s="84"/>
      <c r="P504" s="84"/>
      <c r="Q504" s="84"/>
      <c r="R504" s="84"/>
      <c r="S504" s="84"/>
      <c r="T504" s="84"/>
      <c r="U504" s="84"/>
      <c r="V504" s="84"/>
      <c r="W504" s="84"/>
      <c r="X504" s="84"/>
      <c r="Y504" s="84"/>
      <c r="Z504" s="84"/>
    </row>
    <row r="505" spans="1:26" ht="12.75" customHeight="1" x14ac:dyDescent="0.35">
      <c r="A505" s="84"/>
      <c r="B505" s="90"/>
      <c r="C505" s="91"/>
      <c r="D505" s="91"/>
      <c r="E505" s="91"/>
      <c r="F505" s="84"/>
      <c r="G505" s="84"/>
      <c r="H505" s="84"/>
      <c r="I505" s="84"/>
      <c r="J505" s="84"/>
      <c r="K505" s="84"/>
      <c r="L505" s="84"/>
      <c r="M505" s="84"/>
      <c r="N505" s="84"/>
      <c r="O505" s="84"/>
      <c r="P505" s="84"/>
      <c r="Q505" s="84"/>
      <c r="R505" s="84"/>
      <c r="S505" s="84"/>
      <c r="T505" s="84"/>
      <c r="U505" s="84"/>
      <c r="V505" s="84"/>
      <c r="W505" s="84"/>
      <c r="X505" s="84"/>
      <c r="Y505" s="84"/>
      <c r="Z505" s="84"/>
    </row>
    <row r="506" spans="1:26" ht="12.75" customHeight="1" x14ac:dyDescent="0.35">
      <c r="A506" s="84"/>
      <c r="B506" s="90"/>
      <c r="C506" s="91"/>
      <c r="D506" s="91"/>
      <c r="E506" s="91"/>
      <c r="F506" s="84"/>
      <c r="G506" s="84"/>
      <c r="H506" s="84"/>
      <c r="I506" s="84"/>
      <c r="J506" s="84"/>
      <c r="K506" s="84"/>
      <c r="L506" s="84"/>
      <c r="M506" s="84"/>
      <c r="N506" s="84"/>
      <c r="O506" s="84"/>
      <c r="P506" s="84"/>
      <c r="Q506" s="84"/>
      <c r="R506" s="84"/>
      <c r="S506" s="84"/>
      <c r="T506" s="84"/>
      <c r="U506" s="84"/>
      <c r="V506" s="84"/>
      <c r="W506" s="84"/>
      <c r="X506" s="84"/>
      <c r="Y506" s="84"/>
      <c r="Z506" s="84"/>
    </row>
    <row r="507" spans="1:26" ht="12.75" customHeight="1" x14ac:dyDescent="0.35">
      <c r="A507" s="84"/>
      <c r="B507" s="90"/>
      <c r="C507" s="91"/>
      <c r="D507" s="91"/>
      <c r="E507" s="91"/>
      <c r="F507" s="84"/>
      <c r="G507" s="84"/>
      <c r="H507" s="84"/>
      <c r="I507" s="84"/>
      <c r="J507" s="84"/>
      <c r="K507" s="84"/>
      <c r="L507" s="84"/>
      <c r="M507" s="84"/>
      <c r="N507" s="84"/>
      <c r="O507" s="84"/>
      <c r="P507" s="84"/>
      <c r="Q507" s="84"/>
      <c r="R507" s="84"/>
      <c r="S507" s="84"/>
      <c r="T507" s="84"/>
      <c r="U507" s="84"/>
      <c r="V507" s="84"/>
      <c r="W507" s="84"/>
      <c r="X507" s="84"/>
      <c r="Y507" s="84"/>
      <c r="Z507" s="84"/>
    </row>
    <row r="508" spans="1:26" ht="12.75" customHeight="1" x14ac:dyDescent="0.35">
      <c r="A508" s="84"/>
      <c r="B508" s="90"/>
      <c r="C508" s="91"/>
      <c r="D508" s="91"/>
      <c r="E508" s="91"/>
      <c r="F508" s="84"/>
      <c r="G508" s="84"/>
      <c r="H508" s="84"/>
      <c r="I508" s="84"/>
      <c r="J508" s="84"/>
      <c r="K508" s="84"/>
      <c r="L508" s="84"/>
      <c r="M508" s="84"/>
      <c r="N508" s="84"/>
      <c r="O508" s="84"/>
      <c r="P508" s="84"/>
      <c r="Q508" s="84"/>
      <c r="R508" s="84"/>
      <c r="S508" s="84"/>
      <c r="T508" s="84"/>
      <c r="U508" s="84"/>
      <c r="V508" s="84"/>
      <c r="W508" s="84"/>
      <c r="X508" s="84"/>
      <c r="Y508" s="84"/>
      <c r="Z508" s="84"/>
    </row>
    <row r="509" spans="1:26" ht="12.75" customHeight="1" x14ac:dyDescent="0.35">
      <c r="A509" s="84"/>
      <c r="B509" s="90"/>
      <c r="C509" s="91"/>
      <c r="D509" s="91"/>
      <c r="E509" s="91"/>
      <c r="F509" s="84"/>
      <c r="G509" s="84"/>
      <c r="H509" s="84"/>
      <c r="I509" s="84"/>
      <c r="J509" s="84"/>
      <c r="K509" s="84"/>
      <c r="L509" s="84"/>
      <c r="M509" s="84"/>
      <c r="N509" s="84"/>
      <c r="O509" s="84"/>
      <c r="P509" s="84"/>
      <c r="Q509" s="84"/>
      <c r="R509" s="84"/>
      <c r="S509" s="84"/>
      <c r="T509" s="84"/>
      <c r="U509" s="84"/>
      <c r="V509" s="84"/>
      <c r="W509" s="84"/>
      <c r="X509" s="84"/>
      <c r="Y509" s="84"/>
      <c r="Z509" s="84"/>
    </row>
    <row r="510" spans="1:26" ht="12.75" customHeight="1" x14ac:dyDescent="0.35">
      <c r="A510" s="84"/>
      <c r="B510" s="90"/>
      <c r="C510" s="91"/>
      <c r="D510" s="91"/>
      <c r="E510" s="91"/>
      <c r="F510" s="84"/>
      <c r="G510" s="84"/>
      <c r="H510" s="84"/>
      <c r="I510" s="84"/>
      <c r="J510" s="84"/>
      <c r="K510" s="84"/>
      <c r="L510" s="84"/>
      <c r="M510" s="84"/>
      <c r="N510" s="84"/>
      <c r="O510" s="84"/>
      <c r="P510" s="84"/>
      <c r="Q510" s="84"/>
      <c r="R510" s="84"/>
      <c r="S510" s="84"/>
      <c r="T510" s="84"/>
      <c r="U510" s="84"/>
      <c r="V510" s="84"/>
      <c r="W510" s="84"/>
      <c r="X510" s="84"/>
      <c r="Y510" s="84"/>
      <c r="Z510" s="84"/>
    </row>
    <row r="511" spans="1:26" ht="12.75" customHeight="1" x14ac:dyDescent="0.35">
      <c r="A511" s="84"/>
      <c r="B511" s="90"/>
      <c r="C511" s="91"/>
      <c r="D511" s="91"/>
      <c r="E511" s="91"/>
      <c r="F511" s="84"/>
      <c r="G511" s="84"/>
      <c r="H511" s="84"/>
      <c r="I511" s="84"/>
      <c r="J511" s="84"/>
      <c r="K511" s="84"/>
      <c r="L511" s="84"/>
      <c r="M511" s="84"/>
      <c r="N511" s="84"/>
      <c r="O511" s="84"/>
      <c r="P511" s="84"/>
      <c r="Q511" s="84"/>
      <c r="R511" s="84"/>
      <c r="S511" s="84"/>
      <c r="T511" s="84"/>
      <c r="U511" s="84"/>
      <c r="V511" s="84"/>
      <c r="W511" s="84"/>
      <c r="X511" s="84"/>
      <c r="Y511" s="84"/>
      <c r="Z511" s="84"/>
    </row>
    <row r="512" spans="1:26" ht="12.75" customHeight="1" x14ac:dyDescent="0.35">
      <c r="A512" s="84"/>
      <c r="B512" s="90"/>
      <c r="C512" s="91"/>
      <c r="D512" s="91"/>
      <c r="E512" s="91"/>
      <c r="F512" s="84"/>
      <c r="G512" s="84"/>
      <c r="H512" s="84"/>
      <c r="I512" s="84"/>
      <c r="J512" s="84"/>
      <c r="K512" s="84"/>
      <c r="L512" s="84"/>
      <c r="M512" s="84"/>
      <c r="N512" s="84"/>
      <c r="O512" s="84"/>
      <c r="P512" s="84"/>
      <c r="Q512" s="84"/>
      <c r="R512" s="84"/>
      <c r="S512" s="84"/>
      <c r="T512" s="84"/>
      <c r="U512" s="84"/>
      <c r="V512" s="84"/>
      <c r="W512" s="84"/>
      <c r="X512" s="84"/>
      <c r="Y512" s="84"/>
      <c r="Z512" s="84"/>
    </row>
    <row r="513" spans="1:26" ht="12.75" customHeight="1" x14ac:dyDescent="0.35">
      <c r="A513" s="84"/>
      <c r="B513" s="90"/>
      <c r="C513" s="91"/>
      <c r="D513" s="91"/>
      <c r="E513" s="91"/>
      <c r="F513" s="84"/>
      <c r="G513" s="84"/>
      <c r="H513" s="84"/>
      <c r="I513" s="84"/>
      <c r="J513" s="84"/>
      <c r="K513" s="84"/>
      <c r="L513" s="84"/>
      <c r="M513" s="84"/>
      <c r="N513" s="84"/>
      <c r="O513" s="84"/>
      <c r="P513" s="84"/>
      <c r="Q513" s="84"/>
      <c r="R513" s="84"/>
      <c r="S513" s="84"/>
      <c r="T513" s="84"/>
      <c r="U513" s="84"/>
      <c r="V513" s="84"/>
      <c r="W513" s="84"/>
      <c r="X513" s="84"/>
      <c r="Y513" s="84"/>
      <c r="Z513" s="84"/>
    </row>
    <row r="514" spans="1:26" ht="12.75" customHeight="1" x14ac:dyDescent="0.35">
      <c r="A514" s="84"/>
      <c r="B514" s="90"/>
      <c r="C514" s="91"/>
      <c r="D514" s="91"/>
      <c r="E514" s="91"/>
      <c r="F514" s="84"/>
      <c r="G514" s="84"/>
      <c r="H514" s="84"/>
      <c r="I514" s="84"/>
      <c r="J514" s="84"/>
      <c r="K514" s="84"/>
      <c r="L514" s="84"/>
      <c r="M514" s="84"/>
      <c r="N514" s="84"/>
      <c r="O514" s="84"/>
      <c r="P514" s="84"/>
      <c r="Q514" s="84"/>
      <c r="R514" s="84"/>
      <c r="S514" s="84"/>
      <c r="T514" s="84"/>
      <c r="U514" s="84"/>
      <c r="V514" s="84"/>
      <c r="W514" s="84"/>
      <c r="X514" s="84"/>
      <c r="Y514" s="84"/>
      <c r="Z514" s="84"/>
    </row>
    <row r="515" spans="1:26" ht="12.75" customHeight="1" x14ac:dyDescent="0.35">
      <c r="A515" s="84"/>
      <c r="B515" s="90"/>
      <c r="C515" s="91"/>
      <c r="D515" s="91"/>
      <c r="E515" s="91"/>
      <c r="F515" s="84"/>
      <c r="G515" s="84"/>
      <c r="H515" s="84"/>
      <c r="I515" s="84"/>
      <c r="J515" s="84"/>
      <c r="K515" s="84"/>
      <c r="L515" s="84"/>
      <c r="M515" s="84"/>
      <c r="N515" s="84"/>
      <c r="O515" s="84"/>
      <c r="P515" s="84"/>
      <c r="Q515" s="84"/>
      <c r="R515" s="84"/>
      <c r="S515" s="84"/>
      <c r="T515" s="84"/>
      <c r="U515" s="84"/>
      <c r="V515" s="84"/>
      <c r="W515" s="84"/>
      <c r="X515" s="84"/>
      <c r="Y515" s="84"/>
      <c r="Z515" s="84"/>
    </row>
    <row r="516" spans="1:26" ht="12.75" customHeight="1" x14ac:dyDescent="0.35">
      <c r="A516" s="84"/>
      <c r="B516" s="90"/>
      <c r="C516" s="91"/>
      <c r="D516" s="91"/>
      <c r="E516" s="91"/>
      <c r="F516" s="84"/>
      <c r="G516" s="84"/>
      <c r="H516" s="84"/>
      <c r="I516" s="84"/>
      <c r="J516" s="84"/>
      <c r="K516" s="84"/>
      <c r="L516" s="84"/>
      <c r="M516" s="84"/>
      <c r="N516" s="84"/>
      <c r="O516" s="84"/>
      <c r="P516" s="84"/>
      <c r="Q516" s="84"/>
      <c r="R516" s="84"/>
      <c r="S516" s="84"/>
      <c r="T516" s="84"/>
      <c r="U516" s="84"/>
      <c r="V516" s="84"/>
      <c r="W516" s="84"/>
      <c r="X516" s="84"/>
      <c r="Y516" s="84"/>
      <c r="Z516" s="84"/>
    </row>
    <row r="517" spans="1:26" ht="12.75" customHeight="1" x14ac:dyDescent="0.35">
      <c r="A517" s="84"/>
      <c r="B517" s="90"/>
      <c r="C517" s="91"/>
      <c r="D517" s="91"/>
      <c r="E517" s="91"/>
      <c r="F517" s="84"/>
      <c r="G517" s="84"/>
      <c r="H517" s="84"/>
      <c r="I517" s="84"/>
      <c r="J517" s="84"/>
      <c r="K517" s="84"/>
      <c r="L517" s="84"/>
      <c r="M517" s="84"/>
      <c r="N517" s="84"/>
      <c r="O517" s="84"/>
      <c r="P517" s="84"/>
      <c r="Q517" s="84"/>
      <c r="R517" s="84"/>
      <c r="S517" s="84"/>
      <c r="T517" s="84"/>
      <c r="U517" s="84"/>
      <c r="V517" s="84"/>
      <c r="W517" s="84"/>
      <c r="X517" s="84"/>
      <c r="Y517" s="84"/>
      <c r="Z517" s="84"/>
    </row>
    <row r="518" spans="1:26" ht="12.75" customHeight="1" x14ac:dyDescent="0.35">
      <c r="A518" s="84"/>
      <c r="B518" s="90"/>
      <c r="C518" s="91"/>
      <c r="D518" s="91"/>
      <c r="E518" s="91"/>
      <c r="F518" s="84"/>
      <c r="G518" s="84"/>
      <c r="H518" s="84"/>
      <c r="I518" s="84"/>
      <c r="J518" s="84"/>
      <c r="K518" s="84"/>
      <c r="L518" s="84"/>
      <c r="M518" s="84"/>
      <c r="N518" s="84"/>
      <c r="O518" s="84"/>
      <c r="P518" s="84"/>
      <c r="Q518" s="84"/>
      <c r="R518" s="84"/>
      <c r="S518" s="84"/>
      <c r="T518" s="84"/>
      <c r="U518" s="84"/>
      <c r="V518" s="84"/>
      <c r="W518" s="84"/>
      <c r="X518" s="84"/>
      <c r="Y518" s="84"/>
      <c r="Z518" s="84"/>
    </row>
    <row r="519" spans="1:26" ht="12.75" customHeight="1" x14ac:dyDescent="0.35">
      <c r="A519" s="84"/>
      <c r="B519" s="90"/>
      <c r="C519" s="91"/>
      <c r="D519" s="91"/>
      <c r="E519" s="91"/>
      <c r="F519" s="84"/>
      <c r="G519" s="84"/>
      <c r="H519" s="84"/>
      <c r="I519" s="84"/>
      <c r="J519" s="84"/>
      <c r="K519" s="84"/>
      <c r="L519" s="84"/>
      <c r="M519" s="84"/>
      <c r="N519" s="84"/>
      <c r="O519" s="84"/>
      <c r="P519" s="84"/>
      <c r="Q519" s="84"/>
      <c r="R519" s="84"/>
      <c r="S519" s="84"/>
      <c r="T519" s="84"/>
      <c r="U519" s="84"/>
      <c r="V519" s="84"/>
      <c r="W519" s="84"/>
      <c r="X519" s="84"/>
      <c r="Y519" s="84"/>
      <c r="Z519" s="84"/>
    </row>
    <row r="520" spans="1:26" ht="12.75" customHeight="1" x14ac:dyDescent="0.35">
      <c r="A520" s="84"/>
      <c r="B520" s="90"/>
      <c r="C520" s="91"/>
      <c r="D520" s="91"/>
      <c r="E520" s="91"/>
      <c r="F520" s="84"/>
      <c r="G520" s="84"/>
      <c r="H520" s="84"/>
      <c r="I520" s="84"/>
      <c r="J520" s="84"/>
      <c r="K520" s="84"/>
      <c r="L520" s="84"/>
      <c r="M520" s="84"/>
      <c r="N520" s="84"/>
      <c r="O520" s="84"/>
      <c r="P520" s="84"/>
      <c r="Q520" s="84"/>
      <c r="R520" s="84"/>
      <c r="S520" s="84"/>
      <c r="T520" s="84"/>
      <c r="U520" s="84"/>
      <c r="V520" s="84"/>
      <c r="W520" s="84"/>
      <c r="X520" s="84"/>
      <c r="Y520" s="84"/>
      <c r="Z520" s="84"/>
    </row>
    <row r="521" spans="1:26" ht="12.75" customHeight="1" x14ac:dyDescent="0.35">
      <c r="A521" s="84"/>
      <c r="B521" s="90"/>
      <c r="C521" s="91"/>
      <c r="D521" s="91"/>
      <c r="E521" s="91"/>
      <c r="F521" s="84"/>
      <c r="G521" s="84"/>
      <c r="H521" s="84"/>
      <c r="I521" s="84"/>
      <c r="J521" s="84"/>
      <c r="K521" s="84"/>
      <c r="L521" s="84"/>
      <c r="M521" s="84"/>
      <c r="N521" s="84"/>
      <c r="O521" s="84"/>
      <c r="P521" s="84"/>
      <c r="Q521" s="84"/>
      <c r="R521" s="84"/>
      <c r="S521" s="84"/>
      <c r="T521" s="84"/>
      <c r="U521" s="84"/>
      <c r="V521" s="84"/>
      <c r="W521" s="84"/>
      <c r="X521" s="84"/>
      <c r="Y521" s="84"/>
      <c r="Z521" s="84"/>
    </row>
    <row r="522" spans="1:26" ht="12.75" customHeight="1" x14ac:dyDescent="0.35">
      <c r="A522" s="84"/>
      <c r="B522" s="90"/>
      <c r="C522" s="91"/>
      <c r="D522" s="91"/>
      <c r="E522" s="91"/>
      <c r="F522" s="84"/>
      <c r="G522" s="84"/>
      <c r="H522" s="84"/>
      <c r="I522" s="84"/>
      <c r="J522" s="84"/>
      <c r="K522" s="84"/>
      <c r="L522" s="84"/>
      <c r="M522" s="84"/>
      <c r="N522" s="84"/>
      <c r="O522" s="84"/>
      <c r="P522" s="84"/>
      <c r="Q522" s="84"/>
      <c r="R522" s="84"/>
      <c r="S522" s="84"/>
      <c r="T522" s="84"/>
      <c r="U522" s="84"/>
      <c r="V522" s="84"/>
      <c r="W522" s="84"/>
      <c r="X522" s="84"/>
      <c r="Y522" s="84"/>
      <c r="Z522" s="84"/>
    </row>
    <row r="523" spans="1:26" ht="12.75" customHeight="1" x14ac:dyDescent="0.35">
      <c r="A523" s="84"/>
      <c r="B523" s="90"/>
      <c r="C523" s="91"/>
      <c r="D523" s="91"/>
      <c r="E523" s="91"/>
      <c r="F523" s="84"/>
      <c r="G523" s="84"/>
      <c r="H523" s="84"/>
      <c r="I523" s="84"/>
      <c r="J523" s="84"/>
      <c r="K523" s="84"/>
      <c r="L523" s="84"/>
      <c r="M523" s="84"/>
      <c r="N523" s="84"/>
      <c r="O523" s="84"/>
      <c r="P523" s="84"/>
      <c r="Q523" s="84"/>
      <c r="R523" s="84"/>
      <c r="S523" s="84"/>
      <c r="T523" s="84"/>
      <c r="U523" s="84"/>
      <c r="V523" s="84"/>
      <c r="W523" s="84"/>
      <c r="X523" s="84"/>
      <c r="Y523" s="84"/>
      <c r="Z523" s="84"/>
    </row>
    <row r="524" spans="1:26" ht="12.75" customHeight="1" x14ac:dyDescent="0.35">
      <c r="A524" s="84"/>
      <c r="B524" s="90"/>
      <c r="C524" s="91"/>
      <c r="D524" s="91"/>
      <c r="E524" s="91"/>
      <c r="F524" s="84"/>
      <c r="G524" s="84"/>
      <c r="H524" s="84"/>
      <c r="I524" s="84"/>
      <c r="J524" s="84"/>
      <c r="K524" s="84"/>
      <c r="L524" s="84"/>
      <c r="M524" s="84"/>
      <c r="N524" s="84"/>
      <c r="O524" s="84"/>
      <c r="P524" s="84"/>
      <c r="Q524" s="84"/>
      <c r="R524" s="84"/>
      <c r="S524" s="84"/>
      <c r="T524" s="84"/>
      <c r="U524" s="84"/>
      <c r="V524" s="84"/>
      <c r="W524" s="84"/>
      <c r="X524" s="84"/>
      <c r="Y524" s="84"/>
      <c r="Z524" s="84"/>
    </row>
    <row r="525" spans="1:26" ht="12.75" customHeight="1" x14ac:dyDescent="0.35">
      <c r="A525" s="84"/>
      <c r="B525" s="90"/>
      <c r="C525" s="91"/>
      <c r="D525" s="91"/>
      <c r="E525" s="91"/>
      <c r="F525" s="84"/>
      <c r="G525" s="84"/>
      <c r="H525" s="84"/>
      <c r="I525" s="84"/>
      <c r="J525" s="84"/>
      <c r="K525" s="84"/>
      <c r="L525" s="84"/>
      <c r="M525" s="84"/>
      <c r="N525" s="84"/>
      <c r="O525" s="84"/>
      <c r="P525" s="84"/>
      <c r="Q525" s="84"/>
      <c r="R525" s="84"/>
      <c r="S525" s="84"/>
      <c r="T525" s="84"/>
      <c r="U525" s="84"/>
      <c r="V525" s="84"/>
      <c r="W525" s="84"/>
      <c r="X525" s="84"/>
      <c r="Y525" s="84"/>
      <c r="Z525" s="84"/>
    </row>
    <row r="526" spans="1:26" ht="12.75" customHeight="1" x14ac:dyDescent="0.35">
      <c r="A526" s="84"/>
      <c r="B526" s="90"/>
      <c r="C526" s="91"/>
      <c r="D526" s="91"/>
      <c r="E526" s="91"/>
      <c r="F526" s="84"/>
      <c r="G526" s="84"/>
      <c r="H526" s="84"/>
      <c r="I526" s="84"/>
      <c r="J526" s="84"/>
      <c r="K526" s="84"/>
      <c r="L526" s="84"/>
      <c r="M526" s="84"/>
      <c r="N526" s="84"/>
      <c r="O526" s="84"/>
      <c r="P526" s="84"/>
      <c r="Q526" s="84"/>
      <c r="R526" s="84"/>
      <c r="S526" s="84"/>
      <c r="T526" s="84"/>
      <c r="U526" s="84"/>
      <c r="V526" s="84"/>
      <c r="W526" s="84"/>
      <c r="X526" s="84"/>
      <c r="Y526" s="84"/>
      <c r="Z526" s="84"/>
    </row>
    <row r="527" spans="1:26" ht="12.75" customHeight="1" x14ac:dyDescent="0.35">
      <c r="A527" s="84"/>
      <c r="B527" s="90"/>
      <c r="C527" s="91"/>
      <c r="D527" s="91"/>
      <c r="E527" s="91"/>
      <c r="F527" s="84"/>
      <c r="G527" s="84"/>
      <c r="H527" s="84"/>
      <c r="I527" s="84"/>
      <c r="J527" s="84"/>
      <c r="K527" s="84"/>
      <c r="L527" s="84"/>
      <c r="M527" s="84"/>
      <c r="N527" s="84"/>
      <c r="O527" s="84"/>
      <c r="P527" s="84"/>
      <c r="Q527" s="84"/>
      <c r="R527" s="84"/>
      <c r="S527" s="84"/>
      <c r="T527" s="84"/>
      <c r="U527" s="84"/>
      <c r="V527" s="84"/>
      <c r="W527" s="84"/>
      <c r="X527" s="84"/>
      <c r="Y527" s="84"/>
      <c r="Z527" s="84"/>
    </row>
    <row r="528" spans="1:26" ht="12.75" customHeight="1" x14ac:dyDescent="0.35">
      <c r="A528" s="84"/>
      <c r="B528" s="90"/>
      <c r="C528" s="91"/>
      <c r="D528" s="91"/>
      <c r="E528" s="91"/>
      <c r="F528" s="84"/>
      <c r="G528" s="84"/>
      <c r="H528" s="84"/>
      <c r="I528" s="84"/>
      <c r="J528" s="84"/>
      <c r="K528" s="84"/>
      <c r="L528" s="84"/>
      <c r="M528" s="84"/>
      <c r="N528" s="84"/>
      <c r="O528" s="84"/>
      <c r="P528" s="84"/>
      <c r="Q528" s="84"/>
      <c r="R528" s="84"/>
      <c r="S528" s="84"/>
      <c r="T528" s="84"/>
      <c r="U528" s="84"/>
      <c r="V528" s="84"/>
      <c r="W528" s="84"/>
      <c r="X528" s="84"/>
      <c r="Y528" s="84"/>
      <c r="Z528" s="84"/>
    </row>
    <row r="529" spans="1:26" ht="12.75" customHeight="1" x14ac:dyDescent="0.35">
      <c r="A529" s="84"/>
      <c r="B529" s="90"/>
      <c r="C529" s="91"/>
      <c r="D529" s="91"/>
      <c r="E529" s="91"/>
      <c r="F529" s="84"/>
      <c r="G529" s="84"/>
      <c r="H529" s="84"/>
      <c r="I529" s="84"/>
      <c r="J529" s="84"/>
      <c r="K529" s="84"/>
      <c r="L529" s="84"/>
      <c r="M529" s="84"/>
      <c r="N529" s="84"/>
      <c r="O529" s="84"/>
      <c r="P529" s="84"/>
      <c r="Q529" s="84"/>
      <c r="R529" s="84"/>
      <c r="S529" s="84"/>
      <c r="T529" s="84"/>
      <c r="U529" s="84"/>
      <c r="V529" s="84"/>
      <c r="W529" s="84"/>
      <c r="X529" s="84"/>
      <c r="Y529" s="84"/>
      <c r="Z529" s="84"/>
    </row>
    <row r="530" spans="1:26" ht="12.75" customHeight="1" x14ac:dyDescent="0.35">
      <c r="A530" s="84"/>
      <c r="B530" s="90"/>
      <c r="C530" s="91"/>
      <c r="D530" s="91"/>
      <c r="E530" s="91"/>
      <c r="F530" s="84"/>
      <c r="G530" s="84"/>
      <c r="H530" s="84"/>
      <c r="I530" s="84"/>
      <c r="J530" s="84"/>
      <c r="K530" s="84"/>
      <c r="L530" s="84"/>
      <c r="M530" s="84"/>
      <c r="N530" s="84"/>
      <c r="O530" s="84"/>
      <c r="P530" s="84"/>
      <c r="Q530" s="84"/>
      <c r="R530" s="84"/>
      <c r="S530" s="84"/>
      <c r="T530" s="84"/>
      <c r="U530" s="84"/>
      <c r="V530" s="84"/>
      <c r="W530" s="84"/>
      <c r="X530" s="84"/>
      <c r="Y530" s="84"/>
      <c r="Z530" s="84"/>
    </row>
    <row r="531" spans="1:26" ht="12.75" customHeight="1" x14ac:dyDescent="0.35">
      <c r="A531" s="84"/>
      <c r="B531" s="90"/>
      <c r="C531" s="91"/>
      <c r="D531" s="91"/>
      <c r="E531" s="91"/>
      <c r="F531" s="84"/>
      <c r="G531" s="84"/>
      <c r="H531" s="84"/>
      <c r="I531" s="84"/>
      <c r="J531" s="84"/>
      <c r="K531" s="84"/>
      <c r="L531" s="84"/>
      <c r="M531" s="84"/>
      <c r="N531" s="84"/>
      <c r="O531" s="84"/>
      <c r="P531" s="84"/>
      <c r="Q531" s="84"/>
      <c r="R531" s="84"/>
      <c r="S531" s="84"/>
      <c r="T531" s="84"/>
      <c r="U531" s="84"/>
      <c r="V531" s="84"/>
      <c r="W531" s="84"/>
      <c r="X531" s="84"/>
      <c r="Y531" s="84"/>
      <c r="Z531" s="84"/>
    </row>
    <row r="532" spans="1:26" ht="12.75" customHeight="1" x14ac:dyDescent="0.35">
      <c r="A532" s="84"/>
      <c r="B532" s="90"/>
      <c r="C532" s="91"/>
      <c r="D532" s="91"/>
      <c r="E532" s="91"/>
      <c r="F532" s="84"/>
      <c r="G532" s="84"/>
      <c r="H532" s="84"/>
      <c r="I532" s="84"/>
      <c r="J532" s="84"/>
      <c r="K532" s="84"/>
      <c r="L532" s="84"/>
      <c r="M532" s="84"/>
      <c r="N532" s="84"/>
      <c r="O532" s="84"/>
      <c r="P532" s="84"/>
      <c r="Q532" s="84"/>
      <c r="R532" s="84"/>
      <c r="S532" s="84"/>
      <c r="T532" s="84"/>
      <c r="U532" s="84"/>
      <c r="V532" s="84"/>
      <c r="W532" s="84"/>
      <c r="X532" s="84"/>
      <c r="Y532" s="84"/>
      <c r="Z532" s="84"/>
    </row>
    <row r="533" spans="1:26" ht="12.75" customHeight="1" x14ac:dyDescent="0.35">
      <c r="A533" s="84"/>
      <c r="B533" s="90"/>
      <c r="C533" s="91"/>
      <c r="D533" s="91"/>
      <c r="E533" s="91"/>
      <c r="F533" s="84"/>
      <c r="G533" s="84"/>
      <c r="H533" s="84"/>
      <c r="I533" s="84"/>
      <c r="J533" s="84"/>
      <c r="K533" s="84"/>
      <c r="L533" s="84"/>
      <c r="M533" s="84"/>
      <c r="N533" s="84"/>
      <c r="O533" s="84"/>
      <c r="P533" s="84"/>
      <c r="Q533" s="84"/>
      <c r="R533" s="84"/>
      <c r="S533" s="84"/>
      <c r="T533" s="84"/>
      <c r="U533" s="84"/>
      <c r="V533" s="84"/>
      <c r="W533" s="84"/>
      <c r="X533" s="84"/>
      <c r="Y533" s="84"/>
      <c r="Z533" s="84"/>
    </row>
    <row r="534" spans="1:26" ht="12.75" customHeight="1" x14ac:dyDescent="0.35">
      <c r="A534" s="84"/>
      <c r="B534" s="90"/>
      <c r="C534" s="91"/>
      <c r="D534" s="91"/>
      <c r="E534" s="91"/>
      <c r="F534" s="84"/>
      <c r="G534" s="84"/>
      <c r="H534" s="84"/>
      <c r="I534" s="84"/>
      <c r="J534" s="84"/>
      <c r="K534" s="84"/>
      <c r="L534" s="84"/>
      <c r="M534" s="84"/>
      <c r="N534" s="84"/>
      <c r="O534" s="84"/>
      <c r="P534" s="84"/>
      <c r="Q534" s="84"/>
      <c r="R534" s="84"/>
      <c r="S534" s="84"/>
      <c r="T534" s="84"/>
      <c r="U534" s="84"/>
      <c r="V534" s="84"/>
      <c r="W534" s="84"/>
      <c r="X534" s="84"/>
      <c r="Y534" s="84"/>
      <c r="Z534" s="84"/>
    </row>
    <row r="535" spans="1:26" ht="12.75" customHeight="1" x14ac:dyDescent="0.35">
      <c r="A535" s="84"/>
      <c r="B535" s="90"/>
      <c r="C535" s="91"/>
      <c r="D535" s="91"/>
      <c r="E535" s="91"/>
      <c r="F535" s="84"/>
      <c r="G535" s="84"/>
      <c r="H535" s="84"/>
      <c r="I535" s="84"/>
      <c r="J535" s="84"/>
      <c r="K535" s="84"/>
      <c r="L535" s="84"/>
      <c r="M535" s="84"/>
      <c r="N535" s="84"/>
      <c r="O535" s="84"/>
      <c r="P535" s="84"/>
      <c r="Q535" s="84"/>
      <c r="R535" s="84"/>
      <c r="S535" s="84"/>
      <c r="T535" s="84"/>
      <c r="U535" s="84"/>
      <c r="V535" s="84"/>
      <c r="W535" s="84"/>
      <c r="X535" s="84"/>
      <c r="Y535" s="84"/>
      <c r="Z535" s="84"/>
    </row>
    <row r="536" spans="1:26" ht="12.75" customHeight="1" x14ac:dyDescent="0.35">
      <c r="A536" s="84"/>
      <c r="B536" s="90"/>
      <c r="C536" s="91"/>
      <c r="D536" s="91"/>
      <c r="E536" s="91"/>
      <c r="F536" s="84"/>
      <c r="G536" s="84"/>
      <c r="H536" s="84"/>
      <c r="I536" s="84"/>
      <c r="J536" s="84"/>
      <c r="K536" s="84"/>
      <c r="L536" s="84"/>
      <c r="M536" s="84"/>
      <c r="N536" s="84"/>
      <c r="O536" s="84"/>
      <c r="P536" s="84"/>
      <c r="Q536" s="84"/>
      <c r="R536" s="84"/>
      <c r="S536" s="84"/>
      <c r="T536" s="84"/>
      <c r="U536" s="84"/>
      <c r="V536" s="84"/>
      <c r="W536" s="84"/>
      <c r="X536" s="84"/>
      <c r="Y536" s="84"/>
      <c r="Z536" s="84"/>
    </row>
    <row r="537" spans="1:26" ht="12.75" customHeight="1" x14ac:dyDescent="0.35">
      <c r="A537" s="84"/>
      <c r="B537" s="90"/>
      <c r="C537" s="91"/>
      <c r="D537" s="91"/>
      <c r="E537" s="91"/>
      <c r="F537" s="84"/>
      <c r="G537" s="84"/>
      <c r="H537" s="84"/>
      <c r="I537" s="84"/>
      <c r="J537" s="84"/>
      <c r="K537" s="84"/>
      <c r="L537" s="84"/>
      <c r="M537" s="84"/>
      <c r="N537" s="84"/>
      <c r="O537" s="84"/>
      <c r="P537" s="84"/>
      <c r="Q537" s="84"/>
      <c r="R537" s="84"/>
      <c r="S537" s="84"/>
      <c r="T537" s="84"/>
      <c r="U537" s="84"/>
      <c r="V537" s="84"/>
      <c r="W537" s="84"/>
      <c r="X537" s="84"/>
      <c r="Y537" s="84"/>
      <c r="Z537" s="84"/>
    </row>
    <row r="538" spans="1:26" ht="12.75" customHeight="1" x14ac:dyDescent="0.35">
      <c r="A538" s="84"/>
      <c r="B538" s="90"/>
      <c r="C538" s="91"/>
      <c r="D538" s="91"/>
      <c r="E538" s="91"/>
      <c r="F538" s="84"/>
      <c r="G538" s="84"/>
      <c r="H538" s="84"/>
      <c r="I538" s="84"/>
      <c r="J538" s="84"/>
      <c r="K538" s="84"/>
      <c r="L538" s="84"/>
      <c r="M538" s="84"/>
      <c r="N538" s="84"/>
      <c r="O538" s="84"/>
      <c r="P538" s="84"/>
      <c r="Q538" s="84"/>
      <c r="R538" s="84"/>
      <c r="S538" s="84"/>
      <c r="T538" s="84"/>
      <c r="U538" s="84"/>
      <c r="V538" s="84"/>
      <c r="W538" s="84"/>
      <c r="X538" s="84"/>
      <c r="Y538" s="84"/>
      <c r="Z538" s="84"/>
    </row>
    <row r="539" spans="1:26" ht="12.75" customHeight="1" x14ac:dyDescent="0.35">
      <c r="A539" s="84"/>
      <c r="B539" s="90"/>
      <c r="C539" s="91"/>
      <c r="D539" s="91"/>
      <c r="E539" s="91"/>
      <c r="F539" s="84"/>
      <c r="G539" s="84"/>
      <c r="H539" s="84"/>
      <c r="I539" s="84"/>
      <c r="J539" s="84"/>
      <c r="K539" s="84"/>
      <c r="L539" s="84"/>
      <c r="M539" s="84"/>
      <c r="N539" s="84"/>
      <c r="O539" s="84"/>
      <c r="P539" s="84"/>
      <c r="Q539" s="84"/>
      <c r="R539" s="84"/>
      <c r="S539" s="84"/>
      <c r="T539" s="84"/>
      <c r="U539" s="84"/>
      <c r="V539" s="84"/>
      <c r="W539" s="84"/>
      <c r="X539" s="84"/>
      <c r="Y539" s="84"/>
      <c r="Z539" s="84"/>
    </row>
    <row r="540" spans="1:26" ht="12.75" customHeight="1" x14ac:dyDescent="0.35">
      <c r="A540" s="84"/>
      <c r="B540" s="90"/>
      <c r="C540" s="91"/>
      <c r="D540" s="91"/>
      <c r="E540" s="91"/>
      <c r="F540" s="84"/>
      <c r="G540" s="84"/>
      <c r="H540" s="84"/>
      <c r="I540" s="84"/>
      <c r="J540" s="84"/>
      <c r="K540" s="84"/>
      <c r="L540" s="84"/>
      <c r="M540" s="84"/>
      <c r="N540" s="84"/>
      <c r="O540" s="84"/>
      <c r="P540" s="84"/>
      <c r="Q540" s="84"/>
      <c r="R540" s="84"/>
      <c r="S540" s="84"/>
      <c r="T540" s="84"/>
      <c r="U540" s="84"/>
      <c r="V540" s="84"/>
      <c r="W540" s="84"/>
      <c r="X540" s="84"/>
      <c r="Y540" s="84"/>
      <c r="Z540" s="84"/>
    </row>
    <row r="541" spans="1:26" ht="12.75" customHeight="1" x14ac:dyDescent="0.35">
      <c r="A541" s="84"/>
      <c r="B541" s="90"/>
      <c r="C541" s="91"/>
      <c r="D541" s="91"/>
      <c r="E541" s="91"/>
      <c r="F541" s="84"/>
      <c r="G541" s="84"/>
      <c r="H541" s="84"/>
      <c r="I541" s="84"/>
      <c r="J541" s="84"/>
      <c r="K541" s="84"/>
      <c r="L541" s="84"/>
      <c r="M541" s="84"/>
      <c r="N541" s="84"/>
      <c r="O541" s="84"/>
      <c r="P541" s="84"/>
      <c r="Q541" s="84"/>
      <c r="R541" s="84"/>
      <c r="S541" s="84"/>
      <c r="T541" s="84"/>
      <c r="U541" s="84"/>
      <c r="V541" s="84"/>
      <c r="W541" s="84"/>
      <c r="X541" s="84"/>
      <c r="Y541" s="84"/>
      <c r="Z541" s="84"/>
    </row>
    <row r="542" spans="1:26" ht="12.75" customHeight="1" x14ac:dyDescent="0.35">
      <c r="A542" s="84"/>
      <c r="B542" s="90"/>
      <c r="C542" s="91"/>
      <c r="D542" s="91"/>
      <c r="E542" s="91"/>
      <c r="F542" s="84"/>
      <c r="G542" s="84"/>
      <c r="H542" s="84"/>
      <c r="I542" s="84"/>
      <c r="J542" s="84"/>
      <c r="K542" s="84"/>
      <c r="L542" s="84"/>
      <c r="M542" s="84"/>
      <c r="N542" s="84"/>
      <c r="O542" s="84"/>
      <c r="P542" s="84"/>
      <c r="Q542" s="84"/>
      <c r="R542" s="84"/>
      <c r="S542" s="84"/>
      <c r="T542" s="84"/>
      <c r="U542" s="84"/>
      <c r="V542" s="84"/>
      <c r="W542" s="84"/>
      <c r="X542" s="84"/>
      <c r="Y542" s="84"/>
      <c r="Z542" s="84"/>
    </row>
    <row r="543" spans="1:26" ht="12.75" customHeight="1" x14ac:dyDescent="0.35">
      <c r="A543" s="84"/>
      <c r="B543" s="90"/>
      <c r="C543" s="91"/>
      <c r="D543" s="91"/>
      <c r="E543" s="91"/>
      <c r="F543" s="84"/>
      <c r="G543" s="84"/>
      <c r="H543" s="84"/>
      <c r="I543" s="84"/>
      <c r="J543" s="84"/>
      <c r="K543" s="84"/>
      <c r="L543" s="84"/>
      <c r="M543" s="84"/>
      <c r="N543" s="84"/>
      <c r="O543" s="84"/>
      <c r="P543" s="84"/>
      <c r="Q543" s="84"/>
      <c r="R543" s="84"/>
      <c r="S543" s="84"/>
      <c r="T543" s="84"/>
      <c r="U543" s="84"/>
      <c r="V543" s="84"/>
      <c r="W543" s="84"/>
      <c r="X543" s="84"/>
      <c r="Y543" s="84"/>
      <c r="Z543" s="84"/>
    </row>
    <row r="544" spans="1:26" ht="12.75" customHeight="1" x14ac:dyDescent="0.35">
      <c r="A544" s="84"/>
      <c r="B544" s="90"/>
      <c r="C544" s="91"/>
      <c r="D544" s="91"/>
      <c r="E544" s="91"/>
      <c r="F544" s="84"/>
      <c r="G544" s="84"/>
      <c r="H544" s="84"/>
      <c r="I544" s="84"/>
      <c r="J544" s="84"/>
      <c r="K544" s="84"/>
      <c r="L544" s="84"/>
      <c r="M544" s="84"/>
      <c r="N544" s="84"/>
      <c r="O544" s="84"/>
      <c r="P544" s="84"/>
      <c r="Q544" s="84"/>
      <c r="R544" s="84"/>
      <c r="S544" s="84"/>
      <c r="T544" s="84"/>
      <c r="U544" s="84"/>
      <c r="V544" s="84"/>
      <c r="W544" s="84"/>
      <c r="X544" s="84"/>
      <c r="Y544" s="84"/>
      <c r="Z544" s="84"/>
    </row>
    <row r="545" spans="1:26" ht="12.75" customHeight="1" x14ac:dyDescent="0.35">
      <c r="A545" s="84"/>
      <c r="B545" s="90"/>
      <c r="C545" s="91"/>
      <c r="D545" s="91"/>
      <c r="E545" s="91"/>
      <c r="F545" s="84"/>
      <c r="G545" s="84"/>
      <c r="H545" s="84"/>
      <c r="I545" s="84"/>
      <c r="J545" s="84"/>
      <c r="K545" s="84"/>
      <c r="L545" s="84"/>
      <c r="M545" s="84"/>
      <c r="N545" s="84"/>
      <c r="O545" s="84"/>
      <c r="P545" s="84"/>
      <c r="Q545" s="84"/>
      <c r="R545" s="84"/>
      <c r="S545" s="84"/>
      <c r="T545" s="84"/>
      <c r="U545" s="84"/>
      <c r="V545" s="84"/>
      <c r="W545" s="84"/>
      <c r="X545" s="84"/>
      <c r="Y545" s="84"/>
      <c r="Z545" s="84"/>
    </row>
    <row r="546" spans="1:26" ht="12.75" customHeight="1" x14ac:dyDescent="0.35">
      <c r="A546" s="84"/>
      <c r="B546" s="90"/>
      <c r="C546" s="91"/>
      <c r="D546" s="91"/>
      <c r="E546" s="91"/>
      <c r="F546" s="84"/>
      <c r="G546" s="84"/>
      <c r="H546" s="84"/>
      <c r="I546" s="84"/>
      <c r="J546" s="84"/>
      <c r="K546" s="84"/>
      <c r="L546" s="84"/>
      <c r="M546" s="84"/>
      <c r="N546" s="84"/>
      <c r="O546" s="84"/>
      <c r="P546" s="84"/>
      <c r="Q546" s="84"/>
      <c r="R546" s="84"/>
      <c r="S546" s="84"/>
      <c r="T546" s="84"/>
      <c r="U546" s="84"/>
      <c r="V546" s="84"/>
      <c r="W546" s="84"/>
      <c r="X546" s="84"/>
      <c r="Y546" s="84"/>
      <c r="Z546" s="84"/>
    </row>
    <row r="547" spans="1:26" ht="12.75" customHeight="1" x14ac:dyDescent="0.35">
      <c r="A547" s="84"/>
      <c r="B547" s="90"/>
      <c r="C547" s="91"/>
      <c r="D547" s="91"/>
      <c r="E547" s="91"/>
      <c r="F547" s="84"/>
      <c r="G547" s="84"/>
      <c r="H547" s="84"/>
      <c r="I547" s="84"/>
      <c r="J547" s="84"/>
      <c r="K547" s="84"/>
      <c r="L547" s="84"/>
      <c r="M547" s="84"/>
      <c r="N547" s="84"/>
      <c r="O547" s="84"/>
      <c r="P547" s="84"/>
      <c r="Q547" s="84"/>
      <c r="R547" s="84"/>
      <c r="S547" s="84"/>
      <c r="T547" s="84"/>
      <c r="U547" s="84"/>
      <c r="V547" s="84"/>
      <c r="W547" s="84"/>
      <c r="X547" s="84"/>
      <c r="Y547" s="84"/>
      <c r="Z547" s="84"/>
    </row>
    <row r="548" spans="1:26" ht="12.75" customHeight="1" x14ac:dyDescent="0.35">
      <c r="A548" s="84"/>
      <c r="B548" s="90"/>
      <c r="C548" s="91"/>
      <c r="D548" s="91"/>
      <c r="E548" s="91"/>
      <c r="F548" s="84"/>
      <c r="G548" s="84"/>
      <c r="H548" s="84"/>
      <c r="I548" s="84"/>
      <c r="J548" s="84"/>
      <c r="K548" s="84"/>
      <c r="L548" s="84"/>
      <c r="M548" s="84"/>
      <c r="N548" s="84"/>
      <c r="O548" s="84"/>
      <c r="P548" s="84"/>
      <c r="Q548" s="84"/>
      <c r="R548" s="84"/>
      <c r="S548" s="84"/>
      <c r="T548" s="84"/>
      <c r="U548" s="84"/>
      <c r="V548" s="84"/>
      <c r="W548" s="84"/>
      <c r="X548" s="84"/>
      <c r="Y548" s="84"/>
      <c r="Z548" s="84"/>
    </row>
    <row r="549" spans="1:26" ht="12.75" customHeight="1" x14ac:dyDescent="0.35">
      <c r="A549" s="84"/>
      <c r="B549" s="90"/>
      <c r="C549" s="91"/>
      <c r="D549" s="91"/>
      <c r="E549" s="91"/>
      <c r="F549" s="84"/>
      <c r="G549" s="84"/>
      <c r="H549" s="84"/>
      <c r="I549" s="84"/>
      <c r="J549" s="84"/>
      <c r="K549" s="84"/>
      <c r="L549" s="84"/>
      <c r="M549" s="84"/>
      <c r="N549" s="84"/>
      <c r="O549" s="84"/>
      <c r="P549" s="84"/>
      <c r="Q549" s="84"/>
      <c r="R549" s="84"/>
      <c r="S549" s="84"/>
      <c r="T549" s="84"/>
      <c r="U549" s="84"/>
      <c r="V549" s="84"/>
      <c r="W549" s="84"/>
      <c r="X549" s="84"/>
      <c r="Y549" s="84"/>
      <c r="Z549" s="84"/>
    </row>
    <row r="550" spans="1:26" ht="12.75" customHeight="1" x14ac:dyDescent="0.35">
      <c r="A550" s="84"/>
      <c r="B550" s="90"/>
      <c r="C550" s="91"/>
      <c r="D550" s="91"/>
      <c r="E550" s="91"/>
      <c r="F550" s="84"/>
      <c r="G550" s="84"/>
      <c r="H550" s="84"/>
      <c r="I550" s="84"/>
      <c r="J550" s="84"/>
      <c r="K550" s="84"/>
      <c r="L550" s="84"/>
      <c r="M550" s="84"/>
      <c r="N550" s="84"/>
      <c r="O550" s="84"/>
      <c r="P550" s="84"/>
      <c r="Q550" s="84"/>
      <c r="R550" s="84"/>
      <c r="S550" s="84"/>
      <c r="T550" s="84"/>
      <c r="U550" s="84"/>
      <c r="V550" s="84"/>
      <c r="W550" s="84"/>
      <c r="X550" s="84"/>
      <c r="Y550" s="84"/>
      <c r="Z550" s="84"/>
    </row>
    <row r="551" spans="1:26" ht="12.75" customHeight="1" x14ac:dyDescent="0.35">
      <c r="A551" s="84"/>
      <c r="B551" s="90"/>
      <c r="C551" s="91"/>
      <c r="D551" s="91"/>
      <c r="E551" s="91"/>
      <c r="F551" s="84"/>
      <c r="G551" s="84"/>
      <c r="H551" s="84"/>
      <c r="I551" s="84"/>
      <c r="J551" s="84"/>
      <c r="K551" s="84"/>
      <c r="L551" s="84"/>
      <c r="M551" s="84"/>
      <c r="N551" s="84"/>
      <c r="O551" s="84"/>
      <c r="P551" s="84"/>
      <c r="Q551" s="84"/>
      <c r="R551" s="84"/>
      <c r="S551" s="84"/>
      <c r="T551" s="84"/>
      <c r="U551" s="84"/>
      <c r="V551" s="84"/>
      <c r="W551" s="84"/>
      <c r="X551" s="84"/>
      <c r="Y551" s="84"/>
      <c r="Z551" s="84"/>
    </row>
    <row r="552" spans="1:26" ht="12.75" customHeight="1" x14ac:dyDescent="0.35">
      <c r="A552" s="84"/>
      <c r="B552" s="90"/>
      <c r="C552" s="91"/>
      <c r="D552" s="91"/>
      <c r="E552" s="91"/>
      <c r="F552" s="84"/>
      <c r="G552" s="84"/>
      <c r="H552" s="84"/>
      <c r="I552" s="84"/>
      <c r="J552" s="84"/>
      <c r="K552" s="84"/>
      <c r="L552" s="84"/>
      <c r="M552" s="84"/>
      <c r="N552" s="84"/>
      <c r="O552" s="84"/>
      <c r="P552" s="84"/>
      <c r="Q552" s="84"/>
      <c r="R552" s="84"/>
      <c r="S552" s="84"/>
      <c r="T552" s="84"/>
      <c r="U552" s="84"/>
      <c r="V552" s="84"/>
      <c r="W552" s="84"/>
      <c r="X552" s="84"/>
      <c r="Y552" s="84"/>
      <c r="Z552" s="84"/>
    </row>
    <row r="553" spans="1:26" ht="12.75" customHeight="1" x14ac:dyDescent="0.35">
      <c r="A553" s="84"/>
      <c r="B553" s="90"/>
      <c r="C553" s="91"/>
      <c r="D553" s="91"/>
      <c r="E553" s="91"/>
      <c r="F553" s="84"/>
      <c r="G553" s="84"/>
      <c r="H553" s="84"/>
      <c r="I553" s="84"/>
      <c r="J553" s="84"/>
      <c r="K553" s="84"/>
      <c r="L553" s="84"/>
      <c r="M553" s="84"/>
      <c r="N553" s="84"/>
      <c r="O553" s="84"/>
      <c r="P553" s="84"/>
      <c r="Q553" s="84"/>
      <c r="R553" s="84"/>
      <c r="S553" s="84"/>
      <c r="T553" s="84"/>
      <c r="U553" s="84"/>
      <c r="V553" s="84"/>
      <c r="W553" s="84"/>
      <c r="X553" s="84"/>
      <c r="Y553" s="84"/>
      <c r="Z553" s="84"/>
    </row>
    <row r="554" spans="1:26" ht="12.75" customHeight="1" x14ac:dyDescent="0.35">
      <c r="A554" s="84"/>
      <c r="B554" s="90"/>
      <c r="C554" s="91"/>
      <c r="D554" s="91"/>
      <c r="E554" s="91"/>
      <c r="F554" s="84"/>
      <c r="G554" s="84"/>
      <c r="H554" s="84"/>
      <c r="I554" s="84"/>
      <c r="J554" s="84"/>
      <c r="K554" s="84"/>
      <c r="L554" s="84"/>
      <c r="M554" s="84"/>
      <c r="N554" s="84"/>
      <c r="O554" s="84"/>
      <c r="P554" s="84"/>
      <c r="Q554" s="84"/>
      <c r="R554" s="84"/>
      <c r="S554" s="84"/>
      <c r="T554" s="84"/>
      <c r="U554" s="84"/>
      <c r="V554" s="84"/>
      <c r="W554" s="84"/>
      <c r="X554" s="84"/>
      <c r="Y554" s="84"/>
      <c r="Z554" s="84"/>
    </row>
    <row r="555" spans="1:26" ht="12.75" customHeight="1" x14ac:dyDescent="0.35">
      <c r="A555" s="84"/>
      <c r="B555" s="90"/>
      <c r="C555" s="91"/>
      <c r="D555" s="91"/>
      <c r="E555" s="91"/>
      <c r="F555" s="84"/>
      <c r="G555" s="84"/>
      <c r="H555" s="84"/>
      <c r="I555" s="84"/>
      <c r="J555" s="84"/>
      <c r="K555" s="84"/>
      <c r="L555" s="84"/>
      <c r="M555" s="84"/>
      <c r="N555" s="84"/>
      <c r="O555" s="84"/>
      <c r="P555" s="84"/>
      <c r="Q555" s="84"/>
      <c r="R555" s="84"/>
      <c r="S555" s="84"/>
      <c r="T555" s="84"/>
      <c r="U555" s="84"/>
      <c r="V555" s="84"/>
      <c r="W555" s="84"/>
      <c r="X555" s="84"/>
      <c r="Y555" s="84"/>
      <c r="Z555" s="84"/>
    </row>
    <row r="556" spans="1:26" ht="12.75" customHeight="1" x14ac:dyDescent="0.35">
      <c r="A556" s="84"/>
      <c r="B556" s="90"/>
      <c r="C556" s="91"/>
      <c r="D556" s="91"/>
      <c r="E556" s="91"/>
      <c r="F556" s="84"/>
      <c r="G556" s="84"/>
      <c r="H556" s="84"/>
      <c r="I556" s="84"/>
      <c r="J556" s="84"/>
      <c r="K556" s="84"/>
      <c r="L556" s="84"/>
      <c r="M556" s="84"/>
      <c r="N556" s="84"/>
      <c r="O556" s="84"/>
      <c r="P556" s="84"/>
      <c r="Q556" s="84"/>
      <c r="R556" s="84"/>
      <c r="S556" s="84"/>
      <c r="T556" s="84"/>
      <c r="U556" s="84"/>
      <c r="V556" s="84"/>
      <c r="W556" s="84"/>
      <c r="X556" s="84"/>
      <c r="Y556" s="84"/>
      <c r="Z556" s="84"/>
    </row>
    <row r="557" spans="1:26" ht="12.75" customHeight="1" x14ac:dyDescent="0.35">
      <c r="A557" s="84"/>
      <c r="B557" s="90"/>
      <c r="C557" s="91"/>
      <c r="D557" s="91"/>
      <c r="E557" s="91"/>
      <c r="F557" s="84"/>
      <c r="G557" s="84"/>
      <c r="H557" s="84"/>
      <c r="I557" s="84"/>
      <c r="J557" s="84"/>
      <c r="K557" s="84"/>
      <c r="L557" s="84"/>
      <c r="M557" s="84"/>
      <c r="N557" s="84"/>
      <c r="O557" s="84"/>
      <c r="P557" s="84"/>
      <c r="Q557" s="84"/>
      <c r="R557" s="84"/>
      <c r="S557" s="84"/>
      <c r="T557" s="84"/>
      <c r="U557" s="84"/>
      <c r="V557" s="84"/>
      <c r="W557" s="84"/>
      <c r="X557" s="84"/>
      <c r="Y557" s="84"/>
      <c r="Z557" s="84"/>
    </row>
    <row r="558" spans="1:26" ht="12.75" customHeight="1" x14ac:dyDescent="0.35">
      <c r="A558" s="84"/>
      <c r="B558" s="90"/>
      <c r="C558" s="91"/>
      <c r="D558" s="91"/>
      <c r="E558" s="91"/>
      <c r="F558" s="84"/>
      <c r="G558" s="84"/>
      <c r="H558" s="84"/>
      <c r="I558" s="84"/>
      <c r="J558" s="84"/>
      <c r="K558" s="84"/>
      <c r="L558" s="84"/>
      <c r="M558" s="84"/>
      <c r="N558" s="84"/>
      <c r="O558" s="84"/>
      <c r="P558" s="84"/>
      <c r="Q558" s="84"/>
      <c r="R558" s="84"/>
      <c r="S558" s="84"/>
      <c r="T558" s="84"/>
      <c r="U558" s="84"/>
      <c r="V558" s="84"/>
      <c r="W558" s="84"/>
      <c r="X558" s="84"/>
      <c r="Y558" s="84"/>
      <c r="Z558" s="84"/>
    </row>
    <row r="559" spans="1:26" ht="12.75" customHeight="1" x14ac:dyDescent="0.35">
      <c r="A559" s="84"/>
      <c r="B559" s="90"/>
      <c r="C559" s="91"/>
      <c r="D559" s="91"/>
      <c r="E559" s="91"/>
      <c r="F559" s="84"/>
      <c r="G559" s="84"/>
      <c r="H559" s="84"/>
      <c r="I559" s="84"/>
      <c r="J559" s="84"/>
      <c r="K559" s="84"/>
      <c r="L559" s="84"/>
      <c r="M559" s="84"/>
      <c r="N559" s="84"/>
      <c r="O559" s="84"/>
      <c r="P559" s="84"/>
      <c r="Q559" s="84"/>
      <c r="R559" s="84"/>
      <c r="S559" s="84"/>
      <c r="T559" s="84"/>
      <c r="U559" s="84"/>
      <c r="V559" s="84"/>
      <c r="W559" s="84"/>
      <c r="X559" s="84"/>
      <c r="Y559" s="84"/>
      <c r="Z559" s="84"/>
    </row>
    <row r="560" spans="1:26" ht="12.75" customHeight="1" x14ac:dyDescent="0.35">
      <c r="A560" s="84"/>
      <c r="B560" s="90"/>
      <c r="C560" s="91"/>
      <c r="D560" s="91"/>
      <c r="E560" s="91"/>
      <c r="F560" s="84"/>
      <c r="G560" s="84"/>
      <c r="H560" s="84"/>
      <c r="I560" s="84"/>
      <c r="J560" s="84"/>
      <c r="K560" s="84"/>
      <c r="L560" s="84"/>
      <c r="M560" s="84"/>
      <c r="N560" s="84"/>
      <c r="O560" s="84"/>
      <c r="P560" s="84"/>
      <c r="Q560" s="84"/>
      <c r="R560" s="84"/>
      <c r="S560" s="84"/>
      <c r="T560" s="84"/>
      <c r="U560" s="84"/>
      <c r="V560" s="84"/>
      <c r="W560" s="84"/>
      <c r="X560" s="84"/>
      <c r="Y560" s="84"/>
      <c r="Z560" s="84"/>
    </row>
    <row r="561" spans="1:26" ht="12.75" customHeight="1" x14ac:dyDescent="0.35">
      <c r="A561" s="84"/>
      <c r="B561" s="90"/>
      <c r="C561" s="91"/>
      <c r="D561" s="91"/>
      <c r="E561" s="91"/>
      <c r="F561" s="84"/>
      <c r="G561" s="84"/>
      <c r="H561" s="84"/>
      <c r="I561" s="84"/>
      <c r="J561" s="84"/>
      <c r="K561" s="84"/>
      <c r="L561" s="84"/>
      <c r="M561" s="84"/>
      <c r="N561" s="84"/>
      <c r="O561" s="84"/>
      <c r="P561" s="84"/>
      <c r="Q561" s="84"/>
      <c r="R561" s="84"/>
      <c r="S561" s="84"/>
      <c r="T561" s="84"/>
      <c r="U561" s="84"/>
      <c r="V561" s="84"/>
      <c r="W561" s="84"/>
      <c r="X561" s="84"/>
      <c r="Y561" s="84"/>
      <c r="Z561" s="84"/>
    </row>
    <row r="562" spans="1:26" ht="12.75" customHeight="1" x14ac:dyDescent="0.35">
      <c r="A562" s="84"/>
      <c r="B562" s="90"/>
      <c r="C562" s="91"/>
      <c r="D562" s="91"/>
      <c r="E562" s="91"/>
      <c r="F562" s="84"/>
      <c r="G562" s="84"/>
      <c r="H562" s="84"/>
      <c r="I562" s="84"/>
      <c r="J562" s="84"/>
      <c r="K562" s="84"/>
      <c r="L562" s="84"/>
      <c r="M562" s="84"/>
      <c r="N562" s="84"/>
      <c r="O562" s="84"/>
      <c r="P562" s="84"/>
      <c r="Q562" s="84"/>
      <c r="R562" s="84"/>
      <c r="S562" s="84"/>
      <c r="T562" s="84"/>
      <c r="U562" s="84"/>
      <c r="V562" s="84"/>
      <c r="W562" s="84"/>
      <c r="X562" s="84"/>
      <c r="Y562" s="84"/>
      <c r="Z562" s="84"/>
    </row>
    <row r="563" spans="1:26" ht="12.75" customHeight="1" x14ac:dyDescent="0.35">
      <c r="A563" s="84"/>
      <c r="B563" s="90"/>
      <c r="C563" s="91"/>
      <c r="D563" s="91"/>
      <c r="E563" s="91"/>
      <c r="F563" s="84"/>
      <c r="G563" s="84"/>
      <c r="H563" s="84"/>
      <c r="I563" s="84"/>
      <c r="J563" s="84"/>
      <c r="K563" s="84"/>
      <c r="L563" s="84"/>
      <c r="M563" s="84"/>
      <c r="N563" s="84"/>
      <c r="O563" s="84"/>
      <c r="P563" s="84"/>
      <c r="Q563" s="84"/>
      <c r="R563" s="84"/>
      <c r="S563" s="84"/>
      <c r="T563" s="84"/>
      <c r="U563" s="84"/>
      <c r="V563" s="84"/>
      <c r="W563" s="84"/>
      <c r="X563" s="84"/>
      <c r="Y563" s="84"/>
      <c r="Z563" s="84"/>
    </row>
    <row r="564" spans="1:26" ht="12.75" customHeight="1" x14ac:dyDescent="0.35">
      <c r="A564" s="84"/>
      <c r="B564" s="90"/>
      <c r="C564" s="91"/>
      <c r="D564" s="91"/>
      <c r="E564" s="91"/>
      <c r="F564" s="84"/>
      <c r="G564" s="84"/>
      <c r="H564" s="84"/>
      <c r="I564" s="84"/>
      <c r="J564" s="84"/>
      <c r="K564" s="84"/>
      <c r="L564" s="84"/>
      <c r="M564" s="84"/>
      <c r="N564" s="84"/>
      <c r="O564" s="84"/>
      <c r="P564" s="84"/>
      <c r="Q564" s="84"/>
      <c r="R564" s="84"/>
      <c r="S564" s="84"/>
      <c r="T564" s="84"/>
      <c r="U564" s="84"/>
      <c r="V564" s="84"/>
      <c r="W564" s="84"/>
      <c r="X564" s="84"/>
      <c r="Y564" s="84"/>
      <c r="Z564" s="84"/>
    </row>
    <row r="565" spans="1:26" ht="12.75" customHeight="1" x14ac:dyDescent="0.35">
      <c r="A565" s="84"/>
      <c r="B565" s="90"/>
      <c r="C565" s="91"/>
      <c r="D565" s="91"/>
      <c r="E565" s="91"/>
      <c r="F565" s="84"/>
      <c r="G565" s="84"/>
      <c r="H565" s="84"/>
      <c r="I565" s="84"/>
      <c r="J565" s="84"/>
      <c r="K565" s="84"/>
      <c r="L565" s="84"/>
      <c r="M565" s="84"/>
      <c r="N565" s="84"/>
      <c r="O565" s="84"/>
      <c r="P565" s="84"/>
      <c r="Q565" s="84"/>
      <c r="R565" s="84"/>
      <c r="S565" s="84"/>
      <c r="T565" s="84"/>
      <c r="U565" s="84"/>
      <c r="V565" s="84"/>
      <c r="W565" s="84"/>
      <c r="X565" s="84"/>
      <c r="Y565" s="84"/>
      <c r="Z565" s="84"/>
    </row>
    <row r="566" spans="1:26" ht="12.75" customHeight="1" x14ac:dyDescent="0.35">
      <c r="A566" s="84"/>
      <c r="B566" s="90"/>
      <c r="C566" s="91"/>
      <c r="D566" s="91"/>
      <c r="E566" s="91"/>
      <c r="F566" s="84"/>
      <c r="G566" s="84"/>
      <c r="H566" s="84"/>
      <c r="I566" s="84"/>
      <c r="J566" s="84"/>
      <c r="K566" s="84"/>
      <c r="L566" s="84"/>
      <c r="M566" s="84"/>
      <c r="N566" s="84"/>
      <c r="O566" s="84"/>
      <c r="P566" s="84"/>
      <c r="Q566" s="84"/>
      <c r="R566" s="84"/>
      <c r="S566" s="84"/>
      <c r="T566" s="84"/>
      <c r="U566" s="84"/>
      <c r="V566" s="84"/>
      <c r="W566" s="84"/>
      <c r="X566" s="84"/>
      <c r="Y566" s="84"/>
      <c r="Z566" s="84"/>
    </row>
    <row r="567" spans="1:26" ht="12.75" customHeight="1" x14ac:dyDescent="0.35">
      <c r="A567" s="84"/>
      <c r="B567" s="90"/>
      <c r="C567" s="91"/>
      <c r="D567" s="91"/>
      <c r="E567" s="91"/>
      <c r="F567" s="84"/>
      <c r="G567" s="84"/>
      <c r="H567" s="84"/>
      <c r="I567" s="84"/>
      <c r="J567" s="84"/>
      <c r="K567" s="84"/>
      <c r="L567" s="84"/>
      <c r="M567" s="84"/>
      <c r="N567" s="84"/>
      <c r="O567" s="84"/>
      <c r="P567" s="84"/>
      <c r="Q567" s="84"/>
      <c r="R567" s="84"/>
      <c r="S567" s="84"/>
      <c r="T567" s="84"/>
      <c r="U567" s="84"/>
      <c r="V567" s="84"/>
      <c r="W567" s="84"/>
      <c r="X567" s="84"/>
      <c r="Y567" s="84"/>
      <c r="Z567" s="84"/>
    </row>
    <row r="568" spans="1:26" ht="12.75" customHeight="1" x14ac:dyDescent="0.35">
      <c r="A568" s="84"/>
      <c r="B568" s="90"/>
      <c r="C568" s="91"/>
      <c r="D568" s="91"/>
      <c r="E568" s="91"/>
      <c r="F568" s="84"/>
      <c r="G568" s="84"/>
      <c r="H568" s="84"/>
      <c r="I568" s="84"/>
      <c r="J568" s="84"/>
      <c r="K568" s="84"/>
      <c r="L568" s="84"/>
      <c r="M568" s="84"/>
      <c r="N568" s="84"/>
      <c r="O568" s="84"/>
      <c r="P568" s="84"/>
      <c r="Q568" s="84"/>
      <c r="R568" s="84"/>
      <c r="S568" s="84"/>
      <c r="T568" s="84"/>
      <c r="U568" s="84"/>
      <c r="V568" s="84"/>
      <c r="W568" s="84"/>
      <c r="X568" s="84"/>
      <c r="Y568" s="84"/>
      <c r="Z568" s="84"/>
    </row>
    <row r="569" spans="1:26" ht="12.75" customHeight="1" x14ac:dyDescent="0.35">
      <c r="A569" s="84"/>
      <c r="B569" s="90"/>
      <c r="C569" s="91"/>
      <c r="D569" s="91"/>
      <c r="E569" s="91"/>
      <c r="F569" s="84"/>
      <c r="G569" s="84"/>
      <c r="H569" s="84"/>
      <c r="I569" s="84"/>
      <c r="J569" s="84"/>
      <c r="K569" s="84"/>
      <c r="L569" s="84"/>
      <c r="M569" s="84"/>
      <c r="N569" s="84"/>
      <c r="O569" s="84"/>
      <c r="P569" s="84"/>
      <c r="Q569" s="84"/>
      <c r="R569" s="84"/>
      <c r="S569" s="84"/>
      <c r="T569" s="84"/>
      <c r="U569" s="84"/>
      <c r="V569" s="84"/>
      <c r="W569" s="84"/>
      <c r="X569" s="84"/>
      <c r="Y569" s="84"/>
      <c r="Z569" s="84"/>
    </row>
    <row r="570" spans="1:26" ht="12.75" customHeight="1" x14ac:dyDescent="0.35">
      <c r="A570" s="84"/>
      <c r="B570" s="90"/>
      <c r="C570" s="91"/>
      <c r="D570" s="91"/>
      <c r="E570" s="91"/>
      <c r="F570" s="84"/>
      <c r="G570" s="84"/>
      <c r="H570" s="84"/>
      <c r="I570" s="84"/>
      <c r="J570" s="84"/>
      <c r="K570" s="84"/>
      <c r="L570" s="84"/>
      <c r="M570" s="84"/>
      <c r="N570" s="84"/>
      <c r="O570" s="84"/>
      <c r="P570" s="84"/>
      <c r="Q570" s="84"/>
      <c r="R570" s="84"/>
      <c r="S570" s="84"/>
      <c r="T570" s="84"/>
      <c r="U570" s="84"/>
      <c r="V570" s="84"/>
      <c r="W570" s="84"/>
      <c r="X570" s="84"/>
      <c r="Y570" s="84"/>
      <c r="Z570" s="84"/>
    </row>
    <row r="571" spans="1:26" ht="12.75" customHeight="1" x14ac:dyDescent="0.35">
      <c r="A571" s="84"/>
      <c r="B571" s="90"/>
      <c r="C571" s="91"/>
      <c r="D571" s="91"/>
      <c r="E571" s="91"/>
      <c r="F571" s="84"/>
      <c r="G571" s="84"/>
      <c r="H571" s="84"/>
      <c r="I571" s="84"/>
      <c r="J571" s="84"/>
      <c r="K571" s="84"/>
      <c r="L571" s="84"/>
      <c r="M571" s="84"/>
      <c r="N571" s="84"/>
      <c r="O571" s="84"/>
      <c r="P571" s="84"/>
      <c r="Q571" s="84"/>
      <c r="R571" s="84"/>
      <c r="S571" s="84"/>
      <c r="T571" s="84"/>
      <c r="U571" s="84"/>
      <c r="V571" s="84"/>
      <c r="W571" s="84"/>
      <c r="X571" s="84"/>
      <c r="Y571" s="84"/>
      <c r="Z571" s="84"/>
    </row>
    <row r="572" spans="1:26" ht="12.75" customHeight="1" x14ac:dyDescent="0.35">
      <c r="A572" s="84"/>
      <c r="B572" s="90"/>
      <c r="C572" s="91"/>
      <c r="D572" s="91"/>
      <c r="E572" s="91"/>
      <c r="F572" s="84"/>
      <c r="G572" s="84"/>
      <c r="H572" s="84"/>
      <c r="I572" s="84"/>
      <c r="J572" s="84"/>
      <c r="K572" s="84"/>
      <c r="L572" s="84"/>
      <c r="M572" s="84"/>
      <c r="N572" s="84"/>
      <c r="O572" s="84"/>
      <c r="P572" s="84"/>
      <c r="Q572" s="84"/>
      <c r="R572" s="84"/>
      <c r="S572" s="84"/>
      <c r="T572" s="84"/>
      <c r="U572" s="84"/>
      <c r="V572" s="84"/>
      <c r="W572" s="84"/>
      <c r="X572" s="84"/>
      <c r="Y572" s="84"/>
      <c r="Z572" s="84"/>
    </row>
    <row r="573" spans="1:26" ht="12.75" customHeight="1" x14ac:dyDescent="0.35">
      <c r="A573" s="84"/>
      <c r="B573" s="90"/>
      <c r="C573" s="91"/>
      <c r="D573" s="91"/>
      <c r="E573" s="91"/>
      <c r="F573" s="84"/>
      <c r="G573" s="84"/>
      <c r="H573" s="84"/>
      <c r="I573" s="84"/>
      <c r="J573" s="84"/>
      <c r="K573" s="84"/>
      <c r="L573" s="84"/>
      <c r="M573" s="84"/>
      <c r="N573" s="84"/>
      <c r="O573" s="84"/>
      <c r="P573" s="84"/>
      <c r="Q573" s="84"/>
      <c r="R573" s="84"/>
      <c r="S573" s="84"/>
      <c r="T573" s="84"/>
      <c r="U573" s="84"/>
      <c r="V573" s="84"/>
      <c r="W573" s="84"/>
      <c r="X573" s="84"/>
      <c r="Y573" s="84"/>
      <c r="Z573" s="84"/>
    </row>
    <row r="574" spans="1:26" ht="12.75" customHeight="1" x14ac:dyDescent="0.35">
      <c r="A574" s="84"/>
      <c r="B574" s="90"/>
      <c r="C574" s="91"/>
      <c r="D574" s="91"/>
      <c r="E574" s="91"/>
      <c r="F574" s="84"/>
      <c r="G574" s="84"/>
      <c r="H574" s="84"/>
      <c r="I574" s="84"/>
      <c r="J574" s="84"/>
      <c r="K574" s="84"/>
      <c r="L574" s="84"/>
      <c r="M574" s="84"/>
      <c r="N574" s="84"/>
      <c r="O574" s="84"/>
      <c r="P574" s="84"/>
      <c r="Q574" s="84"/>
      <c r="R574" s="84"/>
      <c r="S574" s="84"/>
      <c r="T574" s="84"/>
      <c r="U574" s="84"/>
      <c r="V574" s="84"/>
      <c r="W574" s="84"/>
      <c r="X574" s="84"/>
      <c r="Y574" s="84"/>
      <c r="Z574" s="84"/>
    </row>
    <row r="575" spans="1:26" ht="12.75" customHeight="1" x14ac:dyDescent="0.35">
      <c r="A575" s="84"/>
      <c r="B575" s="90"/>
      <c r="C575" s="91"/>
      <c r="D575" s="91"/>
      <c r="E575" s="91"/>
      <c r="F575" s="84"/>
      <c r="G575" s="84"/>
      <c r="H575" s="84"/>
      <c r="I575" s="84"/>
      <c r="J575" s="84"/>
      <c r="K575" s="84"/>
      <c r="L575" s="84"/>
      <c r="M575" s="84"/>
      <c r="N575" s="84"/>
      <c r="O575" s="84"/>
      <c r="P575" s="84"/>
      <c r="Q575" s="84"/>
      <c r="R575" s="84"/>
      <c r="S575" s="84"/>
      <c r="T575" s="84"/>
      <c r="U575" s="84"/>
      <c r="V575" s="84"/>
      <c r="W575" s="84"/>
      <c r="X575" s="84"/>
      <c r="Y575" s="84"/>
      <c r="Z575" s="84"/>
    </row>
    <row r="576" spans="1:26" ht="12.75" customHeight="1" x14ac:dyDescent="0.35">
      <c r="A576" s="84"/>
      <c r="B576" s="90"/>
      <c r="C576" s="91"/>
      <c r="D576" s="91"/>
      <c r="E576" s="91"/>
      <c r="F576" s="84"/>
      <c r="G576" s="84"/>
      <c r="H576" s="84"/>
      <c r="I576" s="84"/>
      <c r="J576" s="84"/>
      <c r="K576" s="84"/>
      <c r="L576" s="84"/>
      <c r="M576" s="84"/>
      <c r="N576" s="84"/>
      <c r="O576" s="84"/>
      <c r="P576" s="84"/>
      <c r="Q576" s="84"/>
      <c r="R576" s="84"/>
      <c r="S576" s="84"/>
      <c r="T576" s="84"/>
      <c r="U576" s="84"/>
      <c r="V576" s="84"/>
      <c r="W576" s="84"/>
      <c r="X576" s="84"/>
      <c r="Y576" s="84"/>
      <c r="Z576" s="84"/>
    </row>
    <row r="577" spans="1:26" ht="12.75" customHeight="1" x14ac:dyDescent="0.35">
      <c r="A577" s="84"/>
      <c r="B577" s="90"/>
      <c r="C577" s="91"/>
      <c r="D577" s="91"/>
      <c r="E577" s="91"/>
      <c r="F577" s="84"/>
      <c r="G577" s="84"/>
      <c r="H577" s="84"/>
      <c r="I577" s="84"/>
      <c r="J577" s="84"/>
      <c r="K577" s="84"/>
      <c r="L577" s="84"/>
      <c r="M577" s="84"/>
      <c r="N577" s="84"/>
      <c r="O577" s="84"/>
      <c r="P577" s="84"/>
      <c r="Q577" s="84"/>
      <c r="R577" s="84"/>
      <c r="S577" s="84"/>
      <c r="T577" s="84"/>
      <c r="U577" s="84"/>
      <c r="V577" s="84"/>
      <c r="W577" s="84"/>
      <c r="X577" s="84"/>
      <c r="Y577" s="84"/>
      <c r="Z577" s="84"/>
    </row>
    <row r="578" spans="1:26" ht="12.75" customHeight="1" x14ac:dyDescent="0.35">
      <c r="A578" s="84"/>
      <c r="B578" s="90"/>
      <c r="C578" s="91"/>
      <c r="D578" s="91"/>
      <c r="E578" s="91"/>
      <c r="F578" s="84"/>
      <c r="G578" s="84"/>
      <c r="H578" s="84"/>
      <c r="I578" s="84"/>
      <c r="J578" s="84"/>
      <c r="K578" s="84"/>
      <c r="L578" s="84"/>
      <c r="M578" s="84"/>
      <c r="N578" s="84"/>
      <c r="O578" s="84"/>
      <c r="P578" s="84"/>
      <c r="Q578" s="84"/>
      <c r="R578" s="84"/>
      <c r="S578" s="84"/>
      <c r="T578" s="84"/>
      <c r="U578" s="84"/>
      <c r="V578" s="84"/>
      <c r="W578" s="84"/>
      <c r="X578" s="84"/>
      <c r="Y578" s="84"/>
      <c r="Z578" s="84"/>
    </row>
    <row r="579" spans="1:26" ht="12.75" customHeight="1" x14ac:dyDescent="0.35">
      <c r="A579" s="84"/>
      <c r="B579" s="90"/>
      <c r="C579" s="91"/>
      <c r="D579" s="91"/>
      <c r="E579" s="91"/>
      <c r="F579" s="84"/>
      <c r="G579" s="84"/>
      <c r="H579" s="84"/>
      <c r="I579" s="84"/>
      <c r="J579" s="84"/>
      <c r="K579" s="84"/>
      <c r="L579" s="84"/>
      <c r="M579" s="84"/>
      <c r="N579" s="84"/>
      <c r="O579" s="84"/>
      <c r="P579" s="84"/>
      <c r="Q579" s="84"/>
      <c r="R579" s="84"/>
      <c r="S579" s="84"/>
      <c r="T579" s="84"/>
      <c r="U579" s="84"/>
      <c r="V579" s="84"/>
      <c r="W579" s="84"/>
      <c r="X579" s="84"/>
      <c r="Y579" s="84"/>
      <c r="Z579" s="84"/>
    </row>
    <row r="580" spans="1:26" ht="12.75" customHeight="1" x14ac:dyDescent="0.35">
      <c r="A580" s="84"/>
      <c r="B580" s="90"/>
      <c r="C580" s="91"/>
      <c r="D580" s="91"/>
      <c r="E580" s="91"/>
      <c r="F580" s="84"/>
      <c r="G580" s="84"/>
      <c r="H580" s="84"/>
      <c r="I580" s="84"/>
      <c r="J580" s="84"/>
      <c r="K580" s="84"/>
      <c r="L580" s="84"/>
      <c r="M580" s="84"/>
      <c r="N580" s="84"/>
      <c r="O580" s="84"/>
      <c r="P580" s="84"/>
      <c r="Q580" s="84"/>
      <c r="R580" s="84"/>
      <c r="S580" s="84"/>
      <c r="T580" s="84"/>
      <c r="U580" s="84"/>
      <c r="V580" s="84"/>
      <c r="W580" s="84"/>
      <c r="X580" s="84"/>
      <c r="Y580" s="84"/>
      <c r="Z580" s="84"/>
    </row>
    <row r="581" spans="1:26" ht="12.75" customHeight="1" x14ac:dyDescent="0.35">
      <c r="A581" s="84"/>
      <c r="B581" s="90"/>
      <c r="C581" s="91"/>
      <c r="D581" s="91"/>
      <c r="E581" s="91"/>
      <c r="F581" s="84"/>
      <c r="G581" s="84"/>
      <c r="H581" s="84"/>
      <c r="I581" s="84"/>
      <c r="J581" s="84"/>
      <c r="K581" s="84"/>
      <c r="L581" s="84"/>
      <c r="M581" s="84"/>
      <c r="N581" s="84"/>
      <c r="O581" s="84"/>
      <c r="P581" s="84"/>
      <c r="Q581" s="84"/>
      <c r="R581" s="84"/>
      <c r="S581" s="84"/>
      <c r="T581" s="84"/>
      <c r="U581" s="84"/>
      <c r="V581" s="84"/>
      <c r="W581" s="84"/>
      <c r="X581" s="84"/>
      <c r="Y581" s="84"/>
      <c r="Z581" s="84"/>
    </row>
    <row r="582" spans="1:26" ht="12.75" customHeight="1" x14ac:dyDescent="0.35">
      <c r="A582" s="84"/>
      <c r="B582" s="90"/>
      <c r="C582" s="91"/>
      <c r="D582" s="91"/>
      <c r="E582" s="91"/>
      <c r="F582" s="84"/>
      <c r="G582" s="84"/>
      <c r="H582" s="84"/>
      <c r="I582" s="84"/>
      <c r="J582" s="84"/>
      <c r="K582" s="84"/>
      <c r="L582" s="84"/>
      <c r="M582" s="84"/>
      <c r="N582" s="84"/>
      <c r="O582" s="84"/>
      <c r="P582" s="84"/>
      <c r="Q582" s="84"/>
      <c r="R582" s="84"/>
      <c r="S582" s="84"/>
      <c r="T582" s="84"/>
      <c r="U582" s="84"/>
      <c r="V582" s="84"/>
      <c r="W582" s="84"/>
      <c r="X582" s="84"/>
      <c r="Y582" s="84"/>
      <c r="Z582" s="84"/>
    </row>
    <row r="583" spans="1:26" ht="12.75" customHeight="1" x14ac:dyDescent="0.35">
      <c r="A583" s="84"/>
      <c r="B583" s="90"/>
      <c r="C583" s="91"/>
      <c r="D583" s="91"/>
      <c r="E583" s="91"/>
      <c r="F583" s="84"/>
      <c r="G583" s="84"/>
      <c r="H583" s="84"/>
      <c r="I583" s="84"/>
      <c r="J583" s="84"/>
      <c r="K583" s="84"/>
      <c r="L583" s="84"/>
      <c r="M583" s="84"/>
      <c r="N583" s="84"/>
      <c r="O583" s="84"/>
      <c r="P583" s="84"/>
      <c r="Q583" s="84"/>
      <c r="R583" s="84"/>
      <c r="S583" s="84"/>
      <c r="T583" s="84"/>
      <c r="U583" s="84"/>
      <c r="V583" s="84"/>
      <c r="W583" s="84"/>
      <c r="X583" s="84"/>
      <c r="Y583" s="84"/>
      <c r="Z583" s="84"/>
    </row>
    <row r="584" spans="1:26" ht="12.75" customHeight="1" x14ac:dyDescent="0.35">
      <c r="A584" s="84"/>
      <c r="B584" s="90"/>
      <c r="C584" s="91"/>
      <c r="D584" s="91"/>
      <c r="E584" s="91"/>
      <c r="F584" s="84"/>
      <c r="G584" s="84"/>
      <c r="H584" s="84"/>
      <c r="I584" s="84"/>
      <c r="J584" s="84"/>
      <c r="K584" s="84"/>
      <c r="L584" s="84"/>
      <c r="M584" s="84"/>
      <c r="N584" s="84"/>
      <c r="O584" s="84"/>
      <c r="P584" s="84"/>
      <c r="Q584" s="84"/>
      <c r="R584" s="84"/>
      <c r="S584" s="84"/>
      <c r="T584" s="84"/>
      <c r="U584" s="84"/>
      <c r="V584" s="84"/>
      <c r="W584" s="84"/>
      <c r="X584" s="84"/>
      <c r="Y584" s="84"/>
      <c r="Z584" s="84"/>
    </row>
    <row r="585" spans="1:26" ht="12.75" customHeight="1" x14ac:dyDescent="0.35">
      <c r="A585" s="84"/>
      <c r="B585" s="90"/>
      <c r="C585" s="91"/>
      <c r="D585" s="91"/>
      <c r="E585" s="91"/>
      <c r="F585" s="84"/>
      <c r="G585" s="84"/>
      <c r="H585" s="84"/>
      <c r="I585" s="84"/>
      <c r="J585" s="84"/>
      <c r="K585" s="84"/>
      <c r="L585" s="84"/>
      <c r="M585" s="84"/>
      <c r="N585" s="84"/>
      <c r="O585" s="84"/>
      <c r="P585" s="84"/>
      <c r="Q585" s="84"/>
      <c r="R585" s="84"/>
      <c r="S585" s="84"/>
      <c r="T585" s="84"/>
      <c r="U585" s="84"/>
      <c r="V585" s="84"/>
      <c r="W585" s="84"/>
      <c r="X585" s="84"/>
      <c r="Y585" s="84"/>
      <c r="Z585" s="84"/>
    </row>
    <row r="586" spans="1:26" ht="12.75" customHeight="1" x14ac:dyDescent="0.35">
      <c r="A586" s="84"/>
      <c r="B586" s="90"/>
      <c r="C586" s="91"/>
      <c r="D586" s="91"/>
      <c r="E586" s="91"/>
      <c r="F586" s="84"/>
      <c r="G586" s="84"/>
      <c r="H586" s="84"/>
      <c r="I586" s="84"/>
      <c r="J586" s="84"/>
      <c r="K586" s="84"/>
      <c r="L586" s="84"/>
      <c r="M586" s="84"/>
      <c r="N586" s="84"/>
      <c r="O586" s="84"/>
      <c r="P586" s="84"/>
      <c r="Q586" s="84"/>
      <c r="R586" s="84"/>
      <c r="S586" s="84"/>
      <c r="T586" s="84"/>
      <c r="U586" s="84"/>
      <c r="V586" s="84"/>
      <c r="W586" s="84"/>
      <c r="X586" s="84"/>
      <c r="Y586" s="84"/>
      <c r="Z586" s="84"/>
    </row>
    <row r="587" spans="1:26" ht="12.75" customHeight="1" x14ac:dyDescent="0.35">
      <c r="A587" s="84"/>
      <c r="B587" s="90"/>
      <c r="C587" s="91"/>
      <c r="D587" s="91"/>
      <c r="E587" s="91"/>
      <c r="F587" s="84"/>
      <c r="G587" s="84"/>
      <c r="H587" s="84"/>
      <c r="I587" s="84"/>
      <c r="J587" s="84"/>
      <c r="K587" s="84"/>
      <c r="L587" s="84"/>
      <c r="M587" s="84"/>
      <c r="N587" s="84"/>
      <c r="O587" s="84"/>
      <c r="P587" s="84"/>
      <c r="Q587" s="84"/>
      <c r="R587" s="84"/>
      <c r="S587" s="84"/>
      <c r="T587" s="84"/>
      <c r="U587" s="84"/>
      <c r="V587" s="84"/>
      <c r="W587" s="84"/>
      <c r="X587" s="84"/>
      <c r="Y587" s="84"/>
      <c r="Z587" s="84"/>
    </row>
    <row r="588" spans="1:26" ht="12.75" customHeight="1" x14ac:dyDescent="0.35">
      <c r="A588" s="84"/>
      <c r="B588" s="90"/>
      <c r="C588" s="91"/>
      <c r="D588" s="91"/>
      <c r="E588" s="91"/>
      <c r="F588" s="84"/>
      <c r="G588" s="84"/>
      <c r="H588" s="84"/>
      <c r="I588" s="84"/>
      <c r="J588" s="84"/>
      <c r="K588" s="84"/>
      <c r="L588" s="84"/>
      <c r="M588" s="84"/>
      <c r="N588" s="84"/>
      <c r="O588" s="84"/>
      <c r="P588" s="84"/>
      <c r="Q588" s="84"/>
      <c r="R588" s="84"/>
      <c r="S588" s="84"/>
      <c r="T588" s="84"/>
      <c r="U588" s="84"/>
      <c r="V588" s="84"/>
      <c r="W588" s="84"/>
      <c r="X588" s="84"/>
      <c r="Y588" s="84"/>
      <c r="Z588" s="84"/>
    </row>
    <row r="589" spans="1:26" ht="12.75" customHeight="1" x14ac:dyDescent="0.35">
      <c r="A589" s="84"/>
      <c r="B589" s="90"/>
      <c r="C589" s="91"/>
      <c r="D589" s="91"/>
      <c r="E589" s="91"/>
      <c r="F589" s="84"/>
      <c r="G589" s="84"/>
      <c r="H589" s="84"/>
      <c r="I589" s="84"/>
      <c r="J589" s="84"/>
      <c r="K589" s="84"/>
      <c r="L589" s="84"/>
      <c r="M589" s="84"/>
      <c r="N589" s="84"/>
      <c r="O589" s="84"/>
      <c r="P589" s="84"/>
      <c r="Q589" s="84"/>
      <c r="R589" s="84"/>
      <c r="S589" s="84"/>
      <c r="T589" s="84"/>
      <c r="U589" s="84"/>
      <c r="V589" s="84"/>
      <c r="W589" s="84"/>
      <c r="X589" s="84"/>
      <c r="Y589" s="84"/>
      <c r="Z589" s="84"/>
    </row>
    <row r="590" spans="1:26" ht="12.75" customHeight="1" x14ac:dyDescent="0.35">
      <c r="A590" s="84"/>
      <c r="B590" s="90"/>
      <c r="C590" s="91"/>
      <c r="D590" s="91"/>
      <c r="E590" s="91"/>
      <c r="F590" s="84"/>
      <c r="G590" s="84"/>
      <c r="H590" s="84"/>
      <c r="I590" s="84"/>
      <c r="J590" s="84"/>
      <c r="K590" s="84"/>
      <c r="L590" s="84"/>
      <c r="M590" s="84"/>
      <c r="N590" s="84"/>
      <c r="O590" s="84"/>
      <c r="P590" s="84"/>
      <c r="Q590" s="84"/>
      <c r="R590" s="84"/>
      <c r="S590" s="84"/>
      <c r="T590" s="84"/>
      <c r="U590" s="84"/>
      <c r="V590" s="84"/>
      <c r="W590" s="84"/>
      <c r="X590" s="84"/>
      <c r="Y590" s="84"/>
      <c r="Z590" s="84"/>
    </row>
    <row r="591" spans="1:26" ht="12.75" customHeight="1" x14ac:dyDescent="0.35">
      <c r="A591" s="84"/>
      <c r="B591" s="90"/>
      <c r="C591" s="91"/>
      <c r="D591" s="91"/>
      <c r="E591" s="91"/>
      <c r="F591" s="84"/>
      <c r="G591" s="84"/>
      <c r="H591" s="84"/>
      <c r="I591" s="84"/>
      <c r="J591" s="84"/>
      <c r="K591" s="84"/>
      <c r="L591" s="84"/>
      <c r="M591" s="84"/>
      <c r="N591" s="84"/>
      <c r="O591" s="84"/>
      <c r="P591" s="84"/>
      <c r="Q591" s="84"/>
      <c r="R591" s="84"/>
      <c r="S591" s="84"/>
      <c r="T591" s="84"/>
      <c r="U591" s="84"/>
      <c r="V591" s="84"/>
      <c r="W591" s="84"/>
      <c r="X591" s="84"/>
      <c r="Y591" s="84"/>
      <c r="Z591" s="84"/>
    </row>
    <row r="592" spans="1:26" ht="12.75" customHeight="1" x14ac:dyDescent="0.35">
      <c r="A592" s="84"/>
      <c r="B592" s="90"/>
      <c r="C592" s="91"/>
      <c r="D592" s="91"/>
      <c r="E592" s="91"/>
      <c r="F592" s="84"/>
      <c r="G592" s="84"/>
      <c r="H592" s="84"/>
      <c r="I592" s="84"/>
      <c r="J592" s="84"/>
      <c r="K592" s="84"/>
      <c r="L592" s="84"/>
      <c r="M592" s="84"/>
      <c r="N592" s="84"/>
      <c r="O592" s="84"/>
      <c r="P592" s="84"/>
      <c r="Q592" s="84"/>
      <c r="R592" s="84"/>
      <c r="S592" s="84"/>
      <c r="T592" s="84"/>
      <c r="U592" s="84"/>
      <c r="V592" s="84"/>
      <c r="W592" s="84"/>
      <c r="X592" s="84"/>
      <c r="Y592" s="84"/>
      <c r="Z592" s="84"/>
    </row>
    <row r="593" spans="1:26" ht="12.75" customHeight="1" x14ac:dyDescent="0.35">
      <c r="A593" s="84"/>
      <c r="B593" s="90"/>
      <c r="C593" s="91"/>
      <c r="D593" s="91"/>
      <c r="E593" s="91"/>
      <c r="F593" s="84"/>
      <c r="G593" s="84"/>
      <c r="H593" s="84"/>
      <c r="I593" s="84"/>
      <c r="J593" s="84"/>
      <c r="K593" s="84"/>
      <c r="L593" s="84"/>
      <c r="M593" s="84"/>
      <c r="N593" s="84"/>
      <c r="O593" s="84"/>
      <c r="P593" s="84"/>
      <c r="Q593" s="84"/>
      <c r="R593" s="84"/>
      <c r="S593" s="84"/>
      <c r="T593" s="84"/>
      <c r="U593" s="84"/>
      <c r="V593" s="84"/>
      <c r="W593" s="84"/>
      <c r="X593" s="84"/>
      <c r="Y593" s="84"/>
      <c r="Z593" s="84"/>
    </row>
    <row r="594" spans="1:26" ht="12.75" customHeight="1" x14ac:dyDescent="0.35">
      <c r="A594" s="84"/>
      <c r="B594" s="90"/>
      <c r="C594" s="91"/>
      <c r="D594" s="91"/>
      <c r="E594" s="91"/>
      <c r="F594" s="84"/>
      <c r="G594" s="84"/>
      <c r="H594" s="84"/>
      <c r="I594" s="84"/>
      <c r="J594" s="84"/>
      <c r="K594" s="84"/>
      <c r="L594" s="84"/>
      <c r="M594" s="84"/>
      <c r="N594" s="84"/>
      <c r="O594" s="84"/>
      <c r="P594" s="84"/>
      <c r="Q594" s="84"/>
      <c r="R594" s="84"/>
      <c r="S594" s="84"/>
      <c r="T594" s="84"/>
      <c r="U594" s="84"/>
      <c r="V594" s="84"/>
      <c r="W594" s="84"/>
      <c r="X594" s="84"/>
      <c r="Y594" s="84"/>
      <c r="Z594" s="84"/>
    </row>
    <row r="595" spans="1:26" ht="12.75" customHeight="1" x14ac:dyDescent="0.35">
      <c r="A595" s="84"/>
      <c r="B595" s="90"/>
      <c r="C595" s="91"/>
      <c r="D595" s="91"/>
      <c r="E595" s="91"/>
      <c r="F595" s="84"/>
      <c r="G595" s="84"/>
      <c r="H595" s="84"/>
      <c r="I595" s="84"/>
      <c r="J595" s="84"/>
      <c r="K595" s="84"/>
      <c r="L595" s="84"/>
      <c r="M595" s="84"/>
      <c r="N595" s="84"/>
      <c r="O595" s="84"/>
      <c r="P595" s="84"/>
      <c r="Q595" s="84"/>
      <c r="R595" s="84"/>
      <c r="S595" s="84"/>
      <c r="T595" s="84"/>
      <c r="U595" s="84"/>
      <c r="V595" s="84"/>
      <c r="W595" s="84"/>
      <c r="X595" s="84"/>
      <c r="Y595" s="84"/>
      <c r="Z595" s="84"/>
    </row>
    <row r="596" spans="1:26" ht="12.75" customHeight="1" x14ac:dyDescent="0.35">
      <c r="A596" s="84"/>
      <c r="B596" s="90"/>
      <c r="C596" s="91"/>
      <c r="D596" s="91"/>
      <c r="E596" s="91"/>
      <c r="F596" s="84"/>
      <c r="G596" s="84"/>
      <c r="H596" s="84"/>
      <c r="I596" s="84"/>
      <c r="J596" s="84"/>
      <c r="K596" s="84"/>
      <c r="L596" s="84"/>
      <c r="M596" s="84"/>
      <c r="N596" s="84"/>
      <c r="O596" s="84"/>
      <c r="P596" s="84"/>
      <c r="Q596" s="84"/>
      <c r="R596" s="84"/>
      <c r="S596" s="84"/>
      <c r="T596" s="84"/>
      <c r="U596" s="84"/>
      <c r="V596" s="84"/>
      <c r="W596" s="84"/>
      <c r="X596" s="84"/>
      <c r="Y596" s="84"/>
      <c r="Z596" s="84"/>
    </row>
    <row r="597" spans="1:26" ht="12.75" customHeight="1" x14ac:dyDescent="0.35">
      <c r="A597" s="84"/>
      <c r="B597" s="90"/>
      <c r="C597" s="91"/>
      <c r="D597" s="91"/>
      <c r="E597" s="91"/>
      <c r="F597" s="84"/>
      <c r="G597" s="84"/>
      <c r="H597" s="84"/>
      <c r="I597" s="84"/>
      <c r="J597" s="84"/>
      <c r="K597" s="84"/>
      <c r="L597" s="84"/>
      <c r="M597" s="84"/>
      <c r="N597" s="84"/>
      <c r="O597" s="84"/>
      <c r="P597" s="84"/>
      <c r="Q597" s="84"/>
      <c r="R597" s="84"/>
      <c r="S597" s="84"/>
      <c r="T597" s="84"/>
      <c r="U597" s="84"/>
      <c r="V597" s="84"/>
      <c r="W597" s="84"/>
      <c r="X597" s="84"/>
      <c r="Y597" s="84"/>
      <c r="Z597" s="84"/>
    </row>
    <row r="598" spans="1:26" ht="12.75" customHeight="1" x14ac:dyDescent="0.35">
      <c r="A598" s="84"/>
      <c r="B598" s="90"/>
      <c r="C598" s="91"/>
      <c r="D598" s="91"/>
      <c r="E598" s="91"/>
      <c r="F598" s="84"/>
      <c r="G598" s="84"/>
      <c r="H598" s="84"/>
      <c r="I598" s="84"/>
      <c r="J598" s="84"/>
      <c r="K598" s="84"/>
      <c r="L598" s="84"/>
      <c r="M598" s="84"/>
      <c r="N598" s="84"/>
      <c r="O598" s="84"/>
      <c r="P598" s="84"/>
      <c r="Q598" s="84"/>
      <c r="R598" s="84"/>
      <c r="S598" s="84"/>
      <c r="T598" s="84"/>
      <c r="U598" s="84"/>
      <c r="V598" s="84"/>
      <c r="W598" s="84"/>
      <c r="X598" s="84"/>
      <c r="Y598" s="84"/>
      <c r="Z598" s="84"/>
    </row>
    <row r="599" spans="1:26" ht="12.75" customHeight="1" x14ac:dyDescent="0.35">
      <c r="A599" s="84"/>
      <c r="B599" s="90"/>
      <c r="C599" s="91"/>
      <c r="D599" s="91"/>
      <c r="E599" s="91"/>
      <c r="F599" s="84"/>
      <c r="G599" s="84"/>
      <c r="H599" s="84"/>
      <c r="I599" s="84"/>
      <c r="J599" s="84"/>
      <c r="K599" s="84"/>
      <c r="L599" s="84"/>
      <c r="M599" s="84"/>
      <c r="N599" s="84"/>
      <c r="O599" s="84"/>
      <c r="P599" s="84"/>
      <c r="Q599" s="84"/>
      <c r="R599" s="84"/>
      <c r="S599" s="84"/>
      <c r="T599" s="84"/>
      <c r="U599" s="84"/>
      <c r="V599" s="84"/>
      <c r="W599" s="84"/>
      <c r="X599" s="84"/>
      <c r="Y599" s="84"/>
      <c r="Z599" s="84"/>
    </row>
    <row r="600" spans="1:26" ht="12.75" customHeight="1" x14ac:dyDescent="0.35">
      <c r="A600" s="84"/>
      <c r="B600" s="90"/>
      <c r="C600" s="91"/>
      <c r="D600" s="91"/>
      <c r="E600" s="91"/>
      <c r="F600" s="84"/>
      <c r="G600" s="84"/>
      <c r="H600" s="84"/>
      <c r="I600" s="84"/>
      <c r="J600" s="84"/>
      <c r="K600" s="84"/>
      <c r="L600" s="84"/>
      <c r="M600" s="84"/>
      <c r="N600" s="84"/>
      <c r="O600" s="84"/>
      <c r="P600" s="84"/>
      <c r="Q600" s="84"/>
      <c r="R600" s="84"/>
      <c r="S600" s="84"/>
      <c r="T600" s="84"/>
      <c r="U600" s="84"/>
      <c r="V600" s="84"/>
      <c r="W600" s="84"/>
      <c r="X600" s="84"/>
      <c r="Y600" s="84"/>
      <c r="Z600" s="84"/>
    </row>
    <row r="601" spans="1:26" ht="12.75" customHeight="1" x14ac:dyDescent="0.35">
      <c r="A601" s="84"/>
      <c r="B601" s="90"/>
      <c r="C601" s="91"/>
      <c r="D601" s="91"/>
      <c r="E601" s="91"/>
      <c r="F601" s="84"/>
      <c r="G601" s="84"/>
      <c r="H601" s="84"/>
      <c r="I601" s="84"/>
      <c r="J601" s="84"/>
      <c r="K601" s="84"/>
      <c r="L601" s="84"/>
      <c r="M601" s="84"/>
      <c r="N601" s="84"/>
      <c r="O601" s="84"/>
      <c r="P601" s="84"/>
      <c r="Q601" s="84"/>
      <c r="R601" s="84"/>
      <c r="S601" s="84"/>
      <c r="T601" s="84"/>
      <c r="U601" s="84"/>
      <c r="V601" s="84"/>
      <c r="W601" s="84"/>
      <c r="X601" s="84"/>
      <c r="Y601" s="84"/>
      <c r="Z601" s="84"/>
    </row>
    <row r="602" spans="1:26" ht="12.75" customHeight="1" x14ac:dyDescent="0.35">
      <c r="A602" s="84"/>
      <c r="B602" s="90"/>
      <c r="C602" s="91"/>
      <c r="D602" s="91"/>
      <c r="E602" s="91"/>
      <c r="F602" s="84"/>
      <c r="G602" s="84"/>
      <c r="H602" s="84"/>
      <c r="I602" s="84"/>
      <c r="J602" s="84"/>
      <c r="K602" s="84"/>
      <c r="L602" s="84"/>
      <c r="M602" s="84"/>
      <c r="N602" s="84"/>
      <c r="O602" s="84"/>
      <c r="P602" s="84"/>
      <c r="Q602" s="84"/>
      <c r="R602" s="84"/>
      <c r="S602" s="84"/>
      <c r="T602" s="84"/>
      <c r="U602" s="84"/>
      <c r="V602" s="84"/>
      <c r="W602" s="84"/>
      <c r="X602" s="84"/>
      <c r="Y602" s="84"/>
      <c r="Z602" s="84"/>
    </row>
    <row r="603" spans="1:26" ht="12.75" customHeight="1" x14ac:dyDescent="0.35">
      <c r="A603" s="84"/>
      <c r="B603" s="90"/>
      <c r="C603" s="91"/>
      <c r="D603" s="91"/>
      <c r="E603" s="91"/>
      <c r="F603" s="84"/>
      <c r="G603" s="84"/>
      <c r="H603" s="84"/>
      <c r="I603" s="84"/>
      <c r="J603" s="84"/>
      <c r="K603" s="84"/>
      <c r="L603" s="84"/>
      <c r="M603" s="84"/>
      <c r="N603" s="84"/>
      <c r="O603" s="84"/>
      <c r="P603" s="84"/>
      <c r="Q603" s="84"/>
      <c r="R603" s="84"/>
      <c r="S603" s="84"/>
      <c r="T603" s="84"/>
      <c r="U603" s="84"/>
      <c r="V603" s="84"/>
      <c r="W603" s="84"/>
      <c r="X603" s="84"/>
      <c r="Y603" s="84"/>
      <c r="Z603" s="84"/>
    </row>
    <row r="604" spans="1:26" ht="12.75" customHeight="1" x14ac:dyDescent="0.35">
      <c r="A604" s="84"/>
      <c r="B604" s="90"/>
      <c r="C604" s="91"/>
      <c r="D604" s="91"/>
      <c r="E604" s="91"/>
      <c r="F604" s="84"/>
      <c r="G604" s="84"/>
      <c r="H604" s="84"/>
      <c r="I604" s="84"/>
      <c r="J604" s="84"/>
      <c r="K604" s="84"/>
      <c r="L604" s="84"/>
      <c r="M604" s="84"/>
      <c r="N604" s="84"/>
      <c r="O604" s="84"/>
      <c r="P604" s="84"/>
      <c r="Q604" s="84"/>
      <c r="R604" s="84"/>
      <c r="S604" s="84"/>
      <c r="T604" s="84"/>
      <c r="U604" s="84"/>
      <c r="V604" s="84"/>
      <c r="W604" s="84"/>
      <c r="X604" s="84"/>
      <c r="Y604" s="84"/>
      <c r="Z604" s="84"/>
    </row>
    <row r="605" spans="1:26" ht="12.75" customHeight="1" x14ac:dyDescent="0.35">
      <c r="A605" s="84"/>
      <c r="B605" s="90"/>
      <c r="C605" s="91"/>
      <c r="D605" s="91"/>
      <c r="E605" s="91"/>
      <c r="F605" s="84"/>
      <c r="G605" s="84"/>
      <c r="H605" s="84"/>
      <c r="I605" s="84"/>
      <c r="J605" s="84"/>
      <c r="K605" s="84"/>
      <c r="L605" s="84"/>
      <c r="M605" s="84"/>
      <c r="N605" s="84"/>
      <c r="O605" s="84"/>
      <c r="P605" s="84"/>
      <c r="Q605" s="84"/>
      <c r="R605" s="84"/>
      <c r="S605" s="84"/>
      <c r="T605" s="84"/>
      <c r="U605" s="84"/>
      <c r="V605" s="84"/>
      <c r="W605" s="84"/>
      <c r="X605" s="84"/>
      <c r="Y605" s="84"/>
      <c r="Z605" s="84"/>
    </row>
    <row r="606" spans="1:26" ht="12.75" customHeight="1" x14ac:dyDescent="0.35">
      <c r="A606" s="84"/>
      <c r="B606" s="90"/>
      <c r="C606" s="91"/>
      <c r="D606" s="91"/>
      <c r="E606" s="91"/>
      <c r="F606" s="84"/>
      <c r="G606" s="84"/>
      <c r="H606" s="84"/>
      <c r="I606" s="84"/>
      <c r="J606" s="84"/>
      <c r="K606" s="84"/>
      <c r="L606" s="84"/>
      <c r="M606" s="84"/>
      <c r="N606" s="84"/>
      <c r="O606" s="84"/>
      <c r="P606" s="84"/>
      <c r="Q606" s="84"/>
      <c r="R606" s="84"/>
      <c r="S606" s="84"/>
      <c r="T606" s="84"/>
      <c r="U606" s="84"/>
      <c r="V606" s="84"/>
      <c r="W606" s="84"/>
      <c r="X606" s="84"/>
      <c r="Y606" s="84"/>
      <c r="Z606" s="84"/>
    </row>
    <row r="607" spans="1:26" ht="12.75" customHeight="1" x14ac:dyDescent="0.35">
      <c r="A607" s="84"/>
      <c r="B607" s="90"/>
      <c r="C607" s="91"/>
      <c r="D607" s="91"/>
      <c r="E607" s="91"/>
      <c r="F607" s="84"/>
      <c r="G607" s="84"/>
      <c r="H607" s="84"/>
      <c r="I607" s="84"/>
      <c r="J607" s="84"/>
      <c r="K607" s="84"/>
      <c r="L607" s="84"/>
      <c r="M607" s="84"/>
      <c r="N607" s="84"/>
      <c r="O607" s="84"/>
      <c r="P607" s="84"/>
      <c r="Q607" s="84"/>
      <c r="R607" s="84"/>
      <c r="S607" s="84"/>
      <c r="T607" s="84"/>
      <c r="U607" s="84"/>
      <c r="V607" s="84"/>
      <c r="W607" s="84"/>
      <c r="X607" s="84"/>
      <c r="Y607" s="84"/>
      <c r="Z607" s="84"/>
    </row>
    <row r="608" spans="1:26" ht="12.75" customHeight="1" x14ac:dyDescent="0.35">
      <c r="A608" s="84"/>
      <c r="B608" s="90"/>
      <c r="C608" s="91"/>
      <c r="D608" s="91"/>
      <c r="E608" s="91"/>
      <c r="F608" s="84"/>
      <c r="G608" s="84"/>
      <c r="H608" s="84"/>
      <c r="I608" s="84"/>
      <c r="J608" s="84"/>
      <c r="K608" s="84"/>
      <c r="L608" s="84"/>
      <c r="M608" s="84"/>
      <c r="N608" s="84"/>
      <c r="O608" s="84"/>
      <c r="P608" s="84"/>
      <c r="Q608" s="84"/>
      <c r="R608" s="84"/>
      <c r="S608" s="84"/>
      <c r="T608" s="84"/>
      <c r="U608" s="84"/>
      <c r="V608" s="84"/>
      <c r="W608" s="84"/>
      <c r="X608" s="84"/>
      <c r="Y608" s="84"/>
      <c r="Z608" s="84"/>
    </row>
    <row r="609" spans="1:26" ht="12.75" customHeight="1" x14ac:dyDescent="0.35">
      <c r="A609" s="84"/>
      <c r="B609" s="90"/>
      <c r="C609" s="91"/>
      <c r="D609" s="91"/>
      <c r="E609" s="91"/>
      <c r="F609" s="84"/>
      <c r="G609" s="84"/>
      <c r="H609" s="84"/>
      <c r="I609" s="84"/>
      <c r="J609" s="84"/>
      <c r="K609" s="84"/>
      <c r="L609" s="84"/>
      <c r="M609" s="84"/>
      <c r="N609" s="84"/>
      <c r="O609" s="84"/>
      <c r="P609" s="84"/>
      <c r="Q609" s="84"/>
      <c r="R609" s="84"/>
      <c r="S609" s="84"/>
      <c r="T609" s="84"/>
      <c r="U609" s="84"/>
      <c r="V609" s="84"/>
      <c r="W609" s="84"/>
      <c r="X609" s="84"/>
      <c r="Y609" s="84"/>
      <c r="Z609" s="84"/>
    </row>
    <row r="610" spans="1:26" ht="12.75" customHeight="1" x14ac:dyDescent="0.35">
      <c r="A610" s="84"/>
      <c r="B610" s="90"/>
      <c r="C610" s="91"/>
      <c r="D610" s="91"/>
      <c r="E610" s="91"/>
      <c r="F610" s="84"/>
      <c r="G610" s="84"/>
      <c r="H610" s="84"/>
      <c r="I610" s="84"/>
      <c r="J610" s="84"/>
      <c r="K610" s="84"/>
      <c r="L610" s="84"/>
      <c r="M610" s="84"/>
      <c r="N610" s="84"/>
      <c r="O610" s="84"/>
      <c r="P610" s="84"/>
      <c r="Q610" s="84"/>
      <c r="R610" s="84"/>
      <c r="S610" s="84"/>
      <c r="T610" s="84"/>
      <c r="U610" s="84"/>
      <c r="V610" s="84"/>
      <c r="W610" s="84"/>
      <c r="X610" s="84"/>
      <c r="Y610" s="84"/>
      <c r="Z610" s="84"/>
    </row>
    <row r="611" spans="1:26" ht="12.75" customHeight="1" x14ac:dyDescent="0.35">
      <c r="A611" s="84"/>
      <c r="B611" s="90"/>
      <c r="C611" s="91"/>
      <c r="D611" s="91"/>
      <c r="E611" s="91"/>
      <c r="F611" s="84"/>
      <c r="G611" s="84"/>
      <c r="H611" s="84"/>
      <c r="I611" s="84"/>
      <c r="J611" s="84"/>
      <c r="K611" s="84"/>
      <c r="L611" s="84"/>
      <c r="M611" s="84"/>
      <c r="N611" s="84"/>
      <c r="O611" s="84"/>
      <c r="P611" s="84"/>
      <c r="Q611" s="84"/>
      <c r="R611" s="84"/>
      <c r="S611" s="84"/>
      <c r="T611" s="84"/>
      <c r="U611" s="84"/>
      <c r="V611" s="84"/>
      <c r="W611" s="84"/>
      <c r="X611" s="84"/>
      <c r="Y611" s="84"/>
      <c r="Z611" s="84"/>
    </row>
    <row r="612" spans="1:26" ht="12.75" customHeight="1" x14ac:dyDescent="0.35">
      <c r="A612" s="84"/>
      <c r="B612" s="90"/>
      <c r="C612" s="91"/>
      <c r="D612" s="91"/>
      <c r="E612" s="91"/>
      <c r="F612" s="84"/>
      <c r="G612" s="84"/>
      <c r="H612" s="84"/>
      <c r="I612" s="84"/>
      <c r="J612" s="84"/>
      <c r="K612" s="84"/>
      <c r="L612" s="84"/>
      <c r="M612" s="84"/>
      <c r="N612" s="84"/>
      <c r="O612" s="84"/>
      <c r="P612" s="84"/>
      <c r="Q612" s="84"/>
      <c r="R612" s="84"/>
      <c r="S612" s="84"/>
      <c r="T612" s="84"/>
      <c r="U612" s="84"/>
      <c r="V612" s="84"/>
      <c r="W612" s="84"/>
      <c r="X612" s="84"/>
      <c r="Y612" s="84"/>
      <c r="Z612" s="84"/>
    </row>
    <row r="613" spans="1:26" ht="12.75" customHeight="1" x14ac:dyDescent="0.35">
      <c r="A613" s="84"/>
      <c r="B613" s="90"/>
      <c r="C613" s="91"/>
      <c r="D613" s="91"/>
      <c r="E613" s="91"/>
      <c r="F613" s="84"/>
      <c r="G613" s="84"/>
      <c r="H613" s="84"/>
      <c r="I613" s="84"/>
      <c r="J613" s="84"/>
      <c r="K613" s="84"/>
      <c r="L613" s="84"/>
      <c r="M613" s="84"/>
      <c r="N613" s="84"/>
      <c r="O613" s="84"/>
      <c r="P613" s="84"/>
      <c r="Q613" s="84"/>
      <c r="R613" s="84"/>
      <c r="S613" s="84"/>
      <c r="T613" s="84"/>
      <c r="U613" s="84"/>
      <c r="V613" s="84"/>
      <c r="W613" s="84"/>
      <c r="X613" s="84"/>
      <c r="Y613" s="84"/>
      <c r="Z613" s="84"/>
    </row>
    <row r="614" spans="1:26" ht="12.75" customHeight="1" x14ac:dyDescent="0.35">
      <c r="A614" s="84"/>
      <c r="B614" s="90"/>
      <c r="C614" s="91"/>
      <c r="D614" s="91"/>
      <c r="E614" s="91"/>
      <c r="F614" s="84"/>
      <c r="G614" s="84"/>
      <c r="H614" s="84"/>
      <c r="I614" s="84"/>
      <c r="J614" s="84"/>
      <c r="K614" s="84"/>
      <c r="L614" s="84"/>
      <c r="M614" s="84"/>
      <c r="N614" s="84"/>
      <c r="O614" s="84"/>
      <c r="P614" s="84"/>
      <c r="Q614" s="84"/>
      <c r="R614" s="84"/>
      <c r="S614" s="84"/>
      <c r="T614" s="84"/>
      <c r="U614" s="84"/>
      <c r="V614" s="84"/>
      <c r="W614" s="84"/>
      <c r="X614" s="84"/>
      <c r="Y614" s="84"/>
      <c r="Z614" s="84"/>
    </row>
    <row r="615" spans="1:26" ht="12.75" customHeight="1" x14ac:dyDescent="0.35">
      <c r="A615" s="84"/>
      <c r="B615" s="90"/>
      <c r="C615" s="91"/>
      <c r="D615" s="91"/>
      <c r="E615" s="91"/>
      <c r="F615" s="84"/>
      <c r="G615" s="84"/>
      <c r="H615" s="84"/>
      <c r="I615" s="84"/>
      <c r="J615" s="84"/>
      <c r="K615" s="84"/>
      <c r="L615" s="84"/>
      <c r="M615" s="84"/>
      <c r="N615" s="84"/>
      <c r="O615" s="84"/>
      <c r="P615" s="84"/>
      <c r="Q615" s="84"/>
      <c r="R615" s="84"/>
      <c r="S615" s="84"/>
      <c r="T615" s="84"/>
      <c r="U615" s="84"/>
      <c r="V615" s="84"/>
      <c r="W615" s="84"/>
      <c r="X615" s="84"/>
      <c r="Y615" s="84"/>
      <c r="Z615" s="84"/>
    </row>
    <row r="616" spans="1:26" ht="12.75" customHeight="1" x14ac:dyDescent="0.35">
      <c r="A616" s="84"/>
      <c r="B616" s="90"/>
      <c r="C616" s="91"/>
      <c r="D616" s="91"/>
      <c r="E616" s="91"/>
      <c r="F616" s="84"/>
      <c r="G616" s="84"/>
      <c r="H616" s="84"/>
      <c r="I616" s="84"/>
      <c r="J616" s="84"/>
      <c r="K616" s="84"/>
      <c r="L616" s="84"/>
      <c r="M616" s="84"/>
      <c r="N616" s="84"/>
      <c r="O616" s="84"/>
      <c r="P616" s="84"/>
      <c r="Q616" s="84"/>
      <c r="R616" s="84"/>
      <c r="S616" s="84"/>
      <c r="T616" s="84"/>
      <c r="U616" s="84"/>
      <c r="V616" s="84"/>
      <c r="W616" s="84"/>
      <c r="X616" s="84"/>
      <c r="Y616" s="84"/>
      <c r="Z616" s="84"/>
    </row>
    <row r="617" spans="1:26" ht="12.75" customHeight="1" x14ac:dyDescent="0.35">
      <c r="A617" s="84"/>
      <c r="B617" s="90"/>
      <c r="C617" s="91"/>
      <c r="D617" s="91"/>
      <c r="E617" s="91"/>
      <c r="F617" s="84"/>
      <c r="G617" s="84"/>
      <c r="H617" s="84"/>
      <c r="I617" s="84"/>
      <c r="J617" s="84"/>
      <c r="K617" s="84"/>
      <c r="L617" s="84"/>
      <c r="M617" s="84"/>
      <c r="N617" s="84"/>
      <c r="O617" s="84"/>
      <c r="P617" s="84"/>
      <c r="Q617" s="84"/>
      <c r="R617" s="84"/>
      <c r="S617" s="84"/>
      <c r="T617" s="84"/>
      <c r="U617" s="84"/>
      <c r="V617" s="84"/>
      <c r="W617" s="84"/>
      <c r="X617" s="84"/>
      <c r="Y617" s="84"/>
      <c r="Z617" s="84"/>
    </row>
    <row r="618" spans="1:26" ht="12.75" customHeight="1" x14ac:dyDescent="0.35">
      <c r="A618" s="84"/>
      <c r="B618" s="90"/>
      <c r="C618" s="91"/>
      <c r="D618" s="91"/>
      <c r="E618" s="91"/>
      <c r="F618" s="84"/>
      <c r="G618" s="84"/>
      <c r="H618" s="84"/>
      <c r="I618" s="84"/>
      <c r="J618" s="84"/>
      <c r="K618" s="84"/>
      <c r="L618" s="84"/>
      <c r="M618" s="84"/>
      <c r="N618" s="84"/>
      <c r="O618" s="84"/>
      <c r="P618" s="84"/>
      <c r="Q618" s="84"/>
      <c r="R618" s="84"/>
      <c r="S618" s="84"/>
      <c r="T618" s="84"/>
      <c r="U618" s="84"/>
      <c r="V618" s="84"/>
      <c r="W618" s="84"/>
      <c r="X618" s="84"/>
      <c r="Y618" s="84"/>
      <c r="Z618" s="84"/>
    </row>
    <row r="619" spans="1:26" ht="12.75" customHeight="1" x14ac:dyDescent="0.35">
      <c r="A619" s="84"/>
      <c r="B619" s="90"/>
      <c r="C619" s="91"/>
      <c r="D619" s="91"/>
      <c r="E619" s="91"/>
      <c r="F619" s="84"/>
      <c r="G619" s="84"/>
      <c r="H619" s="84"/>
      <c r="I619" s="84"/>
      <c r="J619" s="84"/>
      <c r="K619" s="84"/>
      <c r="L619" s="84"/>
      <c r="M619" s="84"/>
      <c r="N619" s="84"/>
      <c r="O619" s="84"/>
      <c r="P619" s="84"/>
      <c r="Q619" s="84"/>
      <c r="R619" s="84"/>
      <c r="S619" s="84"/>
      <c r="T619" s="84"/>
      <c r="U619" s="84"/>
      <c r="V619" s="84"/>
      <c r="W619" s="84"/>
      <c r="X619" s="84"/>
      <c r="Y619" s="84"/>
      <c r="Z619" s="84"/>
    </row>
    <row r="620" spans="1:26" ht="12.75" customHeight="1" x14ac:dyDescent="0.35">
      <c r="A620" s="84"/>
      <c r="B620" s="90"/>
      <c r="C620" s="91"/>
      <c r="D620" s="91"/>
      <c r="E620" s="91"/>
      <c r="F620" s="84"/>
      <c r="G620" s="84"/>
      <c r="H620" s="84"/>
      <c r="I620" s="84"/>
      <c r="J620" s="84"/>
      <c r="K620" s="84"/>
      <c r="L620" s="84"/>
      <c r="M620" s="84"/>
      <c r="N620" s="84"/>
      <c r="O620" s="84"/>
      <c r="P620" s="84"/>
      <c r="Q620" s="84"/>
      <c r="R620" s="84"/>
      <c r="S620" s="84"/>
      <c r="T620" s="84"/>
      <c r="U620" s="84"/>
      <c r="V620" s="84"/>
      <c r="W620" s="84"/>
      <c r="X620" s="84"/>
      <c r="Y620" s="84"/>
      <c r="Z620" s="84"/>
    </row>
    <row r="621" spans="1:26" ht="12.75" customHeight="1" x14ac:dyDescent="0.35">
      <c r="A621" s="84"/>
      <c r="B621" s="90"/>
      <c r="C621" s="91"/>
      <c r="D621" s="91"/>
      <c r="E621" s="91"/>
      <c r="F621" s="84"/>
      <c r="G621" s="84"/>
      <c r="H621" s="84"/>
      <c r="I621" s="84"/>
      <c r="J621" s="84"/>
      <c r="K621" s="84"/>
      <c r="L621" s="84"/>
      <c r="M621" s="84"/>
      <c r="N621" s="84"/>
      <c r="O621" s="84"/>
      <c r="P621" s="84"/>
      <c r="Q621" s="84"/>
      <c r="R621" s="84"/>
      <c r="S621" s="84"/>
      <c r="T621" s="84"/>
      <c r="U621" s="84"/>
      <c r="V621" s="84"/>
      <c r="W621" s="84"/>
      <c r="X621" s="84"/>
      <c r="Y621" s="84"/>
      <c r="Z621" s="84"/>
    </row>
    <row r="622" spans="1:26" ht="12.75" customHeight="1" x14ac:dyDescent="0.35">
      <c r="A622" s="84"/>
      <c r="B622" s="90"/>
      <c r="C622" s="91"/>
      <c r="D622" s="91"/>
      <c r="E622" s="91"/>
      <c r="F622" s="84"/>
      <c r="G622" s="84"/>
      <c r="H622" s="84"/>
      <c r="I622" s="84"/>
      <c r="J622" s="84"/>
      <c r="K622" s="84"/>
      <c r="L622" s="84"/>
      <c r="M622" s="84"/>
      <c r="N622" s="84"/>
      <c r="O622" s="84"/>
      <c r="P622" s="84"/>
      <c r="Q622" s="84"/>
      <c r="R622" s="84"/>
      <c r="S622" s="84"/>
      <c r="T622" s="84"/>
      <c r="U622" s="84"/>
      <c r="V622" s="84"/>
      <c r="W622" s="84"/>
      <c r="X622" s="84"/>
      <c r="Y622" s="84"/>
      <c r="Z622" s="84"/>
    </row>
    <row r="623" spans="1:26" ht="12.75" customHeight="1" x14ac:dyDescent="0.35">
      <c r="A623" s="84"/>
      <c r="B623" s="90"/>
      <c r="C623" s="91"/>
      <c r="D623" s="91"/>
      <c r="E623" s="91"/>
      <c r="F623" s="84"/>
      <c r="G623" s="84"/>
      <c r="H623" s="84"/>
      <c r="I623" s="84"/>
      <c r="J623" s="84"/>
      <c r="K623" s="84"/>
      <c r="L623" s="84"/>
      <c r="M623" s="84"/>
      <c r="N623" s="84"/>
      <c r="O623" s="84"/>
      <c r="P623" s="84"/>
      <c r="Q623" s="84"/>
      <c r="R623" s="84"/>
      <c r="S623" s="84"/>
      <c r="T623" s="84"/>
      <c r="U623" s="84"/>
      <c r="V623" s="84"/>
      <c r="W623" s="84"/>
      <c r="X623" s="84"/>
      <c r="Y623" s="84"/>
      <c r="Z623" s="84"/>
    </row>
    <row r="624" spans="1:26" ht="12.75" customHeight="1" x14ac:dyDescent="0.35">
      <c r="A624" s="84"/>
      <c r="B624" s="90"/>
      <c r="C624" s="91"/>
      <c r="D624" s="91"/>
      <c r="E624" s="91"/>
      <c r="F624" s="84"/>
      <c r="G624" s="84"/>
      <c r="H624" s="84"/>
      <c r="I624" s="84"/>
      <c r="J624" s="84"/>
      <c r="K624" s="84"/>
      <c r="L624" s="84"/>
      <c r="M624" s="84"/>
      <c r="N624" s="84"/>
      <c r="O624" s="84"/>
      <c r="P624" s="84"/>
      <c r="Q624" s="84"/>
      <c r="R624" s="84"/>
      <c r="S624" s="84"/>
      <c r="T624" s="84"/>
      <c r="U624" s="84"/>
      <c r="V624" s="84"/>
      <c r="W624" s="84"/>
      <c r="X624" s="84"/>
      <c r="Y624" s="84"/>
      <c r="Z624" s="84"/>
    </row>
    <row r="625" spans="1:26" ht="12.75" customHeight="1" x14ac:dyDescent="0.35">
      <c r="A625" s="84"/>
      <c r="B625" s="90"/>
      <c r="C625" s="91"/>
      <c r="D625" s="91"/>
      <c r="E625" s="91"/>
      <c r="F625" s="84"/>
      <c r="G625" s="84"/>
      <c r="H625" s="84"/>
      <c r="I625" s="84"/>
      <c r="J625" s="84"/>
      <c r="K625" s="84"/>
      <c r="L625" s="84"/>
      <c r="M625" s="84"/>
      <c r="N625" s="84"/>
      <c r="O625" s="84"/>
      <c r="P625" s="84"/>
      <c r="Q625" s="84"/>
      <c r="R625" s="84"/>
      <c r="S625" s="84"/>
      <c r="T625" s="84"/>
      <c r="U625" s="84"/>
      <c r="V625" s="84"/>
      <c r="W625" s="84"/>
      <c r="X625" s="84"/>
      <c r="Y625" s="84"/>
      <c r="Z625" s="84"/>
    </row>
    <row r="626" spans="1:26" ht="12.75" customHeight="1" x14ac:dyDescent="0.35">
      <c r="A626" s="84"/>
      <c r="B626" s="90"/>
      <c r="C626" s="91"/>
      <c r="D626" s="91"/>
      <c r="E626" s="91"/>
      <c r="F626" s="84"/>
      <c r="G626" s="84"/>
      <c r="H626" s="84"/>
      <c r="I626" s="84"/>
      <c r="J626" s="84"/>
      <c r="K626" s="84"/>
      <c r="L626" s="84"/>
      <c r="M626" s="84"/>
      <c r="N626" s="84"/>
      <c r="O626" s="84"/>
      <c r="P626" s="84"/>
      <c r="Q626" s="84"/>
      <c r="R626" s="84"/>
      <c r="S626" s="84"/>
      <c r="T626" s="84"/>
      <c r="U626" s="84"/>
      <c r="V626" s="84"/>
      <c r="W626" s="84"/>
      <c r="X626" s="84"/>
      <c r="Y626" s="84"/>
      <c r="Z626" s="84"/>
    </row>
    <row r="627" spans="1:26" ht="12.75" customHeight="1" x14ac:dyDescent="0.35">
      <c r="A627" s="84"/>
      <c r="B627" s="90"/>
      <c r="C627" s="91"/>
      <c r="D627" s="91"/>
      <c r="E627" s="91"/>
      <c r="F627" s="84"/>
      <c r="G627" s="84"/>
      <c r="H627" s="84"/>
      <c r="I627" s="84"/>
      <c r="J627" s="84"/>
      <c r="K627" s="84"/>
      <c r="L627" s="84"/>
      <c r="M627" s="84"/>
      <c r="N627" s="84"/>
      <c r="O627" s="84"/>
      <c r="P627" s="84"/>
      <c r="Q627" s="84"/>
      <c r="R627" s="84"/>
      <c r="S627" s="84"/>
      <c r="T627" s="84"/>
      <c r="U627" s="84"/>
      <c r="V627" s="84"/>
      <c r="W627" s="84"/>
      <c r="X627" s="84"/>
      <c r="Y627" s="84"/>
      <c r="Z627" s="84"/>
    </row>
    <row r="628" spans="1:26" ht="12.75" customHeight="1" x14ac:dyDescent="0.35">
      <c r="A628" s="84"/>
      <c r="B628" s="90"/>
      <c r="C628" s="91"/>
      <c r="D628" s="91"/>
      <c r="E628" s="91"/>
      <c r="F628" s="84"/>
      <c r="G628" s="84"/>
      <c r="H628" s="84"/>
      <c r="I628" s="84"/>
      <c r="J628" s="84"/>
      <c r="K628" s="84"/>
      <c r="L628" s="84"/>
      <c r="M628" s="84"/>
      <c r="N628" s="84"/>
      <c r="O628" s="84"/>
      <c r="P628" s="84"/>
      <c r="Q628" s="84"/>
      <c r="R628" s="84"/>
      <c r="S628" s="84"/>
      <c r="T628" s="84"/>
      <c r="U628" s="84"/>
      <c r="V628" s="84"/>
      <c r="W628" s="84"/>
      <c r="X628" s="84"/>
      <c r="Y628" s="84"/>
      <c r="Z628" s="84"/>
    </row>
    <row r="629" spans="1:26" ht="12.75" customHeight="1" x14ac:dyDescent="0.35">
      <c r="A629" s="84"/>
      <c r="B629" s="90"/>
      <c r="C629" s="91"/>
      <c r="D629" s="91"/>
      <c r="E629" s="91"/>
      <c r="F629" s="84"/>
      <c r="G629" s="84"/>
      <c r="H629" s="84"/>
      <c r="I629" s="84"/>
      <c r="J629" s="84"/>
      <c r="K629" s="84"/>
      <c r="L629" s="84"/>
      <c r="M629" s="84"/>
      <c r="N629" s="84"/>
      <c r="O629" s="84"/>
      <c r="P629" s="84"/>
      <c r="Q629" s="84"/>
      <c r="R629" s="84"/>
      <c r="S629" s="84"/>
      <c r="T629" s="84"/>
      <c r="U629" s="84"/>
      <c r="V629" s="84"/>
      <c r="W629" s="84"/>
      <c r="X629" s="84"/>
      <c r="Y629" s="84"/>
      <c r="Z629" s="84"/>
    </row>
    <row r="630" spans="1:26" ht="12.75" customHeight="1" x14ac:dyDescent="0.35">
      <c r="A630" s="84"/>
      <c r="B630" s="90"/>
      <c r="C630" s="91"/>
      <c r="D630" s="91"/>
      <c r="E630" s="91"/>
      <c r="F630" s="84"/>
      <c r="G630" s="84"/>
      <c r="H630" s="84"/>
      <c r="I630" s="84"/>
      <c r="J630" s="84"/>
      <c r="K630" s="84"/>
      <c r="L630" s="84"/>
      <c r="M630" s="84"/>
      <c r="N630" s="84"/>
      <c r="O630" s="84"/>
      <c r="P630" s="84"/>
      <c r="Q630" s="84"/>
      <c r="R630" s="84"/>
      <c r="S630" s="84"/>
      <c r="T630" s="84"/>
      <c r="U630" s="84"/>
      <c r="V630" s="84"/>
      <c r="W630" s="84"/>
      <c r="X630" s="84"/>
      <c r="Y630" s="84"/>
      <c r="Z630" s="84"/>
    </row>
    <row r="631" spans="1:26" ht="12.75" customHeight="1" x14ac:dyDescent="0.35">
      <c r="A631" s="84"/>
      <c r="B631" s="90"/>
      <c r="C631" s="91"/>
      <c r="D631" s="91"/>
      <c r="E631" s="91"/>
      <c r="F631" s="84"/>
      <c r="G631" s="84"/>
      <c r="H631" s="84"/>
      <c r="I631" s="84"/>
      <c r="J631" s="84"/>
      <c r="K631" s="84"/>
      <c r="L631" s="84"/>
      <c r="M631" s="84"/>
      <c r="N631" s="84"/>
      <c r="O631" s="84"/>
      <c r="P631" s="84"/>
      <c r="Q631" s="84"/>
      <c r="R631" s="84"/>
      <c r="S631" s="84"/>
      <c r="T631" s="84"/>
      <c r="U631" s="84"/>
      <c r="V631" s="84"/>
      <c r="W631" s="84"/>
      <c r="X631" s="84"/>
      <c r="Y631" s="84"/>
      <c r="Z631" s="84"/>
    </row>
    <row r="632" spans="1:26" ht="12.75" customHeight="1" x14ac:dyDescent="0.35">
      <c r="A632" s="84"/>
      <c r="B632" s="90"/>
      <c r="C632" s="91"/>
      <c r="D632" s="91"/>
      <c r="E632" s="91"/>
      <c r="F632" s="84"/>
      <c r="G632" s="84"/>
      <c r="H632" s="84"/>
      <c r="I632" s="84"/>
      <c r="J632" s="84"/>
      <c r="K632" s="84"/>
      <c r="L632" s="84"/>
      <c r="M632" s="84"/>
      <c r="N632" s="84"/>
      <c r="O632" s="84"/>
      <c r="P632" s="84"/>
      <c r="Q632" s="84"/>
      <c r="R632" s="84"/>
      <c r="S632" s="84"/>
      <c r="T632" s="84"/>
      <c r="U632" s="84"/>
      <c r="V632" s="84"/>
      <c r="W632" s="84"/>
      <c r="X632" s="84"/>
      <c r="Y632" s="84"/>
      <c r="Z632" s="84"/>
    </row>
    <row r="633" spans="1:26" ht="12.75" customHeight="1" x14ac:dyDescent="0.35">
      <c r="A633" s="84"/>
      <c r="B633" s="90"/>
      <c r="C633" s="91"/>
      <c r="D633" s="91"/>
      <c r="E633" s="91"/>
      <c r="F633" s="84"/>
      <c r="G633" s="84"/>
      <c r="H633" s="84"/>
      <c r="I633" s="84"/>
      <c r="J633" s="84"/>
      <c r="K633" s="84"/>
      <c r="L633" s="84"/>
      <c r="M633" s="84"/>
      <c r="N633" s="84"/>
      <c r="O633" s="84"/>
      <c r="P633" s="84"/>
      <c r="Q633" s="84"/>
      <c r="R633" s="84"/>
      <c r="S633" s="84"/>
      <c r="T633" s="84"/>
      <c r="U633" s="84"/>
      <c r="V633" s="84"/>
      <c r="W633" s="84"/>
      <c r="X633" s="84"/>
      <c r="Y633" s="84"/>
      <c r="Z633" s="84"/>
    </row>
    <row r="634" spans="1:26" ht="12.75" customHeight="1" x14ac:dyDescent="0.35">
      <c r="A634" s="84"/>
      <c r="B634" s="90"/>
      <c r="C634" s="91"/>
      <c r="D634" s="91"/>
      <c r="E634" s="91"/>
      <c r="F634" s="84"/>
      <c r="G634" s="84"/>
      <c r="H634" s="84"/>
      <c r="I634" s="84"/>
      <c r="J634" s="84"/>
      <c r="K634" s="84"/>
      <c r="L634" s="84"/>
      <c r="M634" s="84"/>
      <c r="N634" s="84"/>
      <c r="O634" s="84"/>
      <c r="P634" s="84"/>
      <c r="Q634" s="84"/>
      <c r="R634" s="84"/>
      <c r="S634" s="84"/>
      <c r="T634" s="84"/>
      <c r="U634" s="84"/>
      <c r="V634" s="84"/>
      <c r="W634" s="84"/>
      <c r="X634" s="84"/>
      <c r="Y634" s="84"/>
      <c r="Z634" s="84"/>
    </row>
    <row r="635" spans="1:26" ht="12.75" customHeight="1" x14ac:dyDescent="0.35">
      <c r="A635" s="84"/>
      <c r="B635" s="90"/>
      <c r="C635" s="91"/>
      <c r="D635" s="91"/>
      <c r="E635" s="91"/>
      <c r="F635" s="84"/>
      <c r="G635" s="84"/>
      <c r="H635" s="84"/>
      <c r="I635" s="84"/>
      <c r="J635" s="84"/>
      <c r="K635" s="84"/>
      <c r="L635" s="84"/>
      <c r="M635" s="84"/>
      <c r="N635" s="84"/>
      <c r="O635" s="84"/>
      <c r="P635" s="84"/>
      <c r="Q635" s="84"/>
      <c r="R635" s="84"/>
      <c r="S635" s="84"/>
      <c r="T635" s="84"/>
      <c r="U635" s="84"/>
      <c r="V635" s="84"/>
      <c r="W635" s="84"/>
      <c r="X635" s="84"/>
      <c r="Y635" s="84"/>
      <c r="Z635" s="84"/>
    </row>
    <row r="636" spans="1:26" ht="12.75" customHeight="1" x14ac:dyDescent="0.35">
      <c r="A636" s="84"/>
      <c r="B636" s="90"/>
      <c r="C636" s="91"/>
      <c r="D636" s="91"/>
      <c r="E636" s="91"/>
      <c r="F636" s="84"/>
      <c r="G636" s="84"/>
      <c r="H636" s="84"/>
      <c r="I636" s="84"/>
      <c r="J636" s="84"/>
      <c r="K636" s="84"/>
      <c r="L636" s="84"/>
      <c r="M636" s="84"/>
      <c r="N636" s="84"/>
      <c r="O636" s="84"/>
      <c r="P636" s="84"/>
      <c r="Q636" s="84"/>
      <c r="R636" s="84"/>
      <c r="S636" s="84"/>
      <c r="T636" s="84"/>
      <c r="U636" s="84"/>
      <c r="V636" s="84"/>
      <c r="W636" s="84"/>
      <c r="X636" s="84"/>
      <c r="Y636" s="84"/>
      <c r="Z636" s="84"/>
    </row>
    <row r="637" spans="1:26" ht="12.75" customHeight="1" x14ac:dyDescent="0.35">
      <c r="A637" s="84"/>
      <c r="B637" s="90"/>
      <c r="C637" s="91"/>
      <c r="D637" s="91"/>
      <c r="E637" s="91"/>
      <c r="F637" s="84"/>
      <c r="G637" s="84"/>
      <c r="H637" s="84"/>
      <c r="I637" s="84"/>
      <c r="J637" s="84"/>
      <c r="K637" s="84"/>
      <c r="L637" s="84"/>
      <c r="M637" s="84"/>
      <c r="N637" s="84"/>
      <c r="O637" s="84"/>
      <c r="P637" s="84"/>
      <c r="Q637" s="84"/>
      <c r="R637" s="84"/>
      <c r="S637" s="84"/>
      <c r="T637" s="84"/>
      <c r="U637" s="84"/>
      <c r="V637" s="84"/>
      <c r="W637" s="84"/>
      <c r="X637" s="84"/>
      <c r="Y637" s="84"/>
      <c r="Z637" s="84"/>
    </row>
    <row r="638" spans="1:26" ht="12.75" customHeight="1" x14ac:dyDescent="0.35">
      <c r="A638" s="84"/>
      <c r="B638" s="90"/>
      <c r="C638" s="91"/>
      <c r="D638" s="91"/>
      <c r="E638" s="91"/>
      <c r="F638" s="84"/>
      <c r="G638" s="84"/>
      <c r="H638" s="84"/>
      <c r="I638" s="84"/>
      <c r="J638" s="84"/>
      <c r="K638" s="84"/>
      <c r="L638" s="84"/>
      <c r="M638" s="84"/>
      <c r="N638" s="84"/>
      <c r="O638" s="84"/>
      <c r="P638" s="84"/>
      <c r="Q638" s="84"/>
      <c r="R638" s="84"/>
      <c r="S638" s="84"/>
      <c r="T638" s="84"/>
      <c r="U638" s="84"/>
      <c r="V638" s="84"/>
      <c r="W638" s="84"/>
      <c r="X638" s="84"/>
      <c r="Y638" s="84"/>
      <c r="Z638" s="84"/>
    </row>
    <row r="639" spans="1:26" ht="12.75" customHeight="1" x14ac:dyDescent="0.35">
      <c r="A639" s="84"/>
      <c r="B639" s="90"/>
      <c r="C639" s="91"/>
      <c r="D639" s="91"/>
      <c r="E639" s="91"/>
      <c r="F639" s="84"/>
      <c r="G639" s="84"/>
      <c r="H639" s="84"/>
      <c r="I639" s="84"/>
      <c r="J639" s="84"/>
      <c r="K639" s="84"/>
      <c r="L639" s="84"/>
      <c r="M639" s="84"/>
      <c r="N639" s="84"/>
      <c r="O639" s="84"/>
      <c r="P639" s="84"/>
      <c r="Q639" s="84"/>
      <c r="R639" s="84"/>
      <c r="S639" s="84"/>
      <c r="T639" s="84"/>
      <c r="U639" s="84"/>
      <c r="V639" s="84"/>
      <c r="W639" s="84"/>
      <c r="X639" s="84"/>
      <c r="Y639" s="84"/>
      <c r="Z639" s="84"/>
    </row>
    <row r="640" spans="1:26" ht="12.75" customHeight="1" x14ac:dyDescent="0.35">
      <c r="A640" s="84"/>
      <c r="B640" s="90"/>
      <c r="C640" s="91"/>
      <c r="D640" s="91"/>
      <c r="E640" s="91"/>
      <c r="F640" s="84"/>
      <c r="G640" s="84"/>
      <c r="H640" s="84"/>
      <c r="I640" s="84"/>
      <c r="J640" s="84"/>
      <c r="K640" s="84"/>
      <c r="L640" s="84"/>
      <c r="M640" s="84"/>
      <c r="N640" s="84"/>
      <c r="O640" s="84"/>
      <c r="P640" s="84"/>
      <c r="Q640" s="84"/>
      <c r="R640" s="84"/>
      <c r="S640" s="84"/>
      <c r="T640" s="84"/>
      <c r="U640" s="84"/>
      <c r="V640" s="84"/>
      <c r="W640" s="84"/>
      <c r="X640" s="84"/>
      <c r="Y640" s="84"/>
      <c r="Z640" s="84"/>
    </row>
    <row r="641" spans="1:26" ht="12.75" customHeight="1" x14ac:dyDescent="0.35">
      <c r="A641" s="84"/>
      <c r="B641" s="90"/>
      <c r="C641" s="91"/>
      <c r="D641" s="91"/>
      <c r="E641" s="91"/>
      <c r="F641" s="84"/>
      <c r="G641" s="84"/>
      <c r="H641" s="84"/>
      <c r="I641" s="84"/>
      <c r="J641" s="84"/>
      <c r="K641" s="84"/>
      <c r="L641" s="84"/>
      <c r="M641" s="84"/>
      <c r="N641" s="84"/>
      <c r="O641" s="84"/>
      <c r="P641" s="84"/>
      <c r="Q641" s="84"/>
      <c r="R641" s="84"/>
      <c r="S641" s="84"/>
      <c r="T641" s="84"/>
      <c r="U641" s="84"/>
      <c r="V641" s="84"/>
      <c r="W641" s="84"/>
      <c r="X641" s="84"/>
      <c r="Y641" s="84"/>
      <c r="Z641" s="84"/>
    </row>
    <row r="642" spans="1:26" ht="12.75" customHeight="1" x14ac:dyDescent="0.35">
      <c r="A642" s="84"/>
      <c r="B642" s="90"/>
      <c r="C642" s="91"/>
      <c r="D642" s="91"/>
      <c r="E642" s="91"/>
      <c r="F642" s="84"/>
      <c r="G642" s="84"/>
      <c r="H642" s="84"/>
      <c r="I642" s="84"/>
      <c r="J642" s="84"/>
      <c r="K642" s="84"/>
      <c r="L642" s="84"/>
      <c r="M642" s="84"/>
      <c r="N642" s="84"/>
      <c r="O642" s="84"/>
      <c r="P642" s="84"/>
      <c r="Q642" s="84"/>
      <c r="R642" s="84"/>
      <c r="S642" s="84"/>
      <c r="T642" s="84"/>
      <c r="U642" s="84"/>
      <c r="V642" s="84"/>
      <c r="W642" s="84"/>
      <c r="X642" s="84"/>
      <c r="Y642" s="84"/>
      <c r="Z642" s="84"/>
    </row>
    <row r="643" spans="1:26" ht="12.75" customHeight="1" x14ac:dyDescent="0.35">
      <c r="A643" s="84"/>
      <c r="B643" s="90"/>
      <c r="C643" s="91"/>
      <c r="D643" s="91"/>
      <c r="E643" s="91"/>
      <c r="F643" s="84"/>
      <c r="G643" s="84"/>
      <c r="H643" s="84"/>
      <c r="I643" s="84"/>
      <c r="J643" s="84"/>
      <c r="K643" s="84"/>
      <c r="L643" s="84"/>
      <c r="M643" s="84"/>
      <c r="N643" s="84"/>
      <c r="O643" s="84"/>
      <c r="P643" s="84"/>
      <c r="Q643" s="84"/>
      <c r="R643" s="84"/>
      <c r="S643" s="84"/>
      <c r="T643" s="84"/>
      <c r="U643" s="84"/>
      <c r="V643" s="84"/>
      <c r="W643" s="84"/>
      <c r="X643" s="84"/>
      <c r="Y643" s="84"/>
      <c r="Z643" s="84"/>
    </row>
    <row r="644" spans="1:26" ht="12.75" customHeight="1" x14ac:dyDescent="0.35">
      <c r="A644" s="84"/>
      <c r="B644" s="90"/>
      <c r="C644" s="91"/>
      <c r="D644" s="91"/>
      <c r="E644" s="91"/>
      <c r="F644" s="84"/>
      <c r="G644" s="84"/>
      <c r="H644" s="84"/>
      <c r="I644" s="84"/>
      <c r="J644" s="84"/>
      <c r="K644" s="84"/>
      <c r="L644" s="84"/>
      <c r="M644" s="84"/>
      <c r="N644" s="84"/>
      <c r="O644" s="84"/>
      <c r="P644" s="84"/>
      <c r="Q644" s="84"/>
      <c r="R644" s="84"/>
      <c r="S644" s="84"/>
      <c r="T644" s="84"/>
      <c r="U644" s="84"/>
      <c r="V644" s="84"/>
      <c r="W644" s="84"/>
      <c r="X644" s="84"/>
      <c r="Y644" s="84"/>
      <c r="Z644" s="84"/>
    </row>
    <row r="645" spans="1:26" ht="12.75" customHeight="1" x14ac:dyDescent="0.35">
      <c r="A645" s="84"/>
      <c r="B645" s="90"/>
      <c r="C645" s="91"/>
      <c r="D645" s="91"/>
      <c r="E645" s="91"/>
      <c r="F645" s="84"/>
      <c r="G645" s="84"/>
      <c r="H645" s="84"/>
      <c r="I645" s="84"/>
      <c r="J645" s="84"/>
      <c r="K645" s="84"/>
      <c r="L645" s="84"/>
      <c r="M645" s="84"/>
      <c r="N645" s="84"/>
      <c r="O645" s="84"/>
      <c r="P645" s="84"/>
      <c r="Q645" s="84"/>
      <c r="R645" s="84"/>
      <c r="S645" s="84"/>
      <c r="T645" s="84"/>
      <c r="U645" s="84"/>
      <c r="V645" s="84"/>
      <c r="W645" s="84"/>
      <c r="X645" s="84"/>
      <c r="Y645" s="84"/>
      <c r="Z645" s="84"/>
    </row>
    <row r="646" spans="1:26" ht="12.75" customHeight="1" x14ac:dyDescent="0.35">
      <c r="A646" s="84"/>
      <c r="B646" s="90"/>
      <c r="C646" s="91"/>
      <c r="D646" s="91"/>
      <c r="E646" s="91"/>
      <c r="F646" s="84"/>
      <c r="G646" s="84"/>
      <c r="H646" s="84"/>
      <c r="I646" s="84"/>
      <c r="J646" s="84"/>
      <c r="K646" s="84"/>
      <c r="L646" s="84"/>
      <c r="M646" s="84"/>
      <c r="N646" s="84"/>
      <c r="O646" s="84"/>
      <c r="P646" s="84"/>
      <c r="Q646" s="84"/>
      <c r="R646" s="84"/>
      <c r="S646" s="84"/>
      <c r="T646" s="84"/>
      <c r="U646" s="84"/>
      <c r="V646" s="84"/>
      <c r="W646" s="84"/>
      <c r="X646" s="84"/>
      <c r="Y646" s="84"/>
      <c r="Z646" s="84"/>
    </row>
    <row r="647" spans="1:26" ht="12.75" customHeight="1" x14ac:dyDescent="0.35">
      <c r="A647" s="84"/>
      <c r="B647" s="90"/>
      <c r="C647" s="91"/>
      <c r="D647" s="91"/>
      <c r="E647" s="91"/>
      <c r="F647" s="84"/>
      <c r="G647" s="84"/>
      <c r="H647" s="84"/>
      <c r="I647" s="84"/>
      <c r="J647" s="84"/>
      <c r="K647" s="84"/>
      <c r="L647" s="84"/>
      <c r="M647" s="84"/>
      <c r="N647" s="84"/>
      <c r="O647" s="84"/>
      <c r="P647" s="84"/>
      <c r="Q647" s="84"/>
      <c r="R647" s="84"/>
      <c r="S647" s="84"/>
      <c r="T647" s="84"/>
      <c r="U647" s="84"/>
      <c r="V647" s="84"/>
      <c r="W647" s="84"/>
      <c r="X647" s="84"/>
      <c r="Y647" s="84"/>
      <c r="Z647" s="84"/>
    </row>
    <row r="648" spans="1:26" ht="12.75" customHeight="1" x14ac:dyDescent="0.35">
      <c r="A648" s="84"/>
      <c r="B648" s="90"/>
      <c r="C648" s="91"/>
      <c r="D648" s="91"/>
      <c r="E648" s="91"/>
      <c r="F648" s="84"/>
      <c r="G648" s="84"/>
      <c r="H648" s="84"/>
      <c r="I648" s="84"/>
      <c r="J648" s="84"/>
      <c r="K648" s="84"/>
      <c r="L648" s="84"/>
      <c r="M648" s="84"/>
      <c r="N648" s="84"/>
      <c r="O648" s="84"/>
      <c r="P648" s="84"/>
      <c r="Q648" s="84"/>
      <c r="R648" s="84"/>
      <c r="S648" s="84"/>
      <c r="T648" s="84"/>
      <c r="U648" s="84"/>
      <c r="V648" s="84"/>
      <c r="W648" s="84"/>
      <c r="X648" s="84"/>
      <c r="Y648" s="84"/>
      <c r="Z648" s="84"/>
    </row>
    <row r="649" spans="1:26" ht="12.75" customHeight="1" x14ac:dyDescent="0.35">
      <c r="A649" s="84"/>
      <c r="B649" s="90"/>
      <c r="C649" s="91"/>
      <c r="D649" s="91"/>
      <c r="E649" s="91"/>
      <c r="F649" s="84"/>
      <c r="G649" s="84"/>
      <c r="H649" s="84"/>
      <c r="I649" s="84"/>
      <c r="J649" s="84"/>
      <c r="K649" s="84"/>
      <c r="L649" s="84"/>
      <c r="M649" s="84"/>
      <c r="N649" s="84"/>
      <c r="O649" s="84"/>
      <c r="P649" s="84"/>
      <c r="Q649" s="84"/>
      <c r="R649" s="84"/>
      <c r="S649" s="84"/>
      <c r="T649" s="84"/>
      <c r="U649" s="84"/>
      <c r="V649" s="84"/>
      <c r="W649" s="84"/>
      <c r="X649" s="84"/>
      <c r="Y649" s="84"/>
      <c r="Z649" s="84"/>
    </row>
    <row r="650" spans="1:26" ht="12.75" customHeight="1" x14ac:dyDescent="0.35">
      <c r="A650" s="84"/>
      <c r="B650" s="90"/>
      <c r="C650" s="91"/>
      <c r="D650" s="91"/>
      <c r="E650" s="91"/>
      <c r="F650" s="84"/>
      <c r="G650" s="84"/>
      <c r="H650" s="84"/>
      <c r="I650" s="84"/>
      <c r="J650" s="84"/>
      <c r="K650" s="84"/>
      <c r="L650" s="84"/>
      <c r="M650" s="84"/>
      <c r="N650" s="84"/>
      <c r="O650" s="84"/>
      <c r="P650" s="84"/>
      <c r="Q650" s="84"/>
      <c r="R650" s="84"/>
      <c r="S650" s="84"/>
      <c r="T650" s="84"/>
      <c r="U650" s="84"/>
      <c r="V650" s="84"/>
      <c r="W650" s="84"/>
      <c r="X650" s="84"/>
      <c r="Y650" s="84"/>
      <c r="Z650" s="84"/>
    </row>
    <row r="651" spans="1:26" ht="12.75" customHeight="1" x14ac:dyDescent="0.35">
      <c r="A651" s="84"/>
      <c r="B651" s="90"/>
      <c r="C651" s="91"/>
      <c r="D651" s="91"/>
      <c r="E651" s="91"/>
      <c r="F651" s="84"/>
      <c r="G651" s="84"/>
      <c r="H651" s="84"/>
      <c r="I651" s="84"/>
      <c r="J651" s="84"/>
      <c r="K651" s="84"/>
      <c r="L651" s="84"/>
      <c r="M651" s="84"/>
      <c r="N651" s="84"/>
      <c r="O651" s="84"/>
      <c r="P651" s="84"/>
      <c r="Q651" s="84"/>
      <c r="R651" s="84"/>
      <c r="S651" s="84"/>
      <c r="T651" s="84"/>
      <c r="U651" s="84"/>
      <c r="V651" s="84"/>
      <c r="W651" s="84"/>
      <c r="X651" s="84"/>
      <c r="Y651" s="84"/>
      <c r="Z651" s="84"/>
    </row>
    <row r="652" spans="1:26" ht="12.75" customHeight="1" x14ac:dyDescent="0.35">
      <c r="A652" s="84"/>
      <c r="B652" s="90"/>
      <c r="C652" s="91"/>
      <c r="D652" s="91"/>
      <c r="E652" s="91"/>
      <c r="F652" s="84"/>
      <c r="G652" s="84"/>
      <c r="H652" s="84"/>
      <c r="I652" s="84"/>
      <c r="J652" s="84"/>
      <c r="K652" s="84"/>
      <c r="L652" s="84"/>
      <c r="M652" s="84"/>
      <c r="N652" s="84"/>
      <c r="O652" s="84"/>
      <c r="P652" s="84"/>
      <c r="Q652" s="84"/>
      <c r="R652" s="84"/>
      <c r="S652" s="84"/>
      <c r="T652" s="84"/>
      <c r="U652" s="84"/>
      <c r="V652" s="84"/>
      <c r="W652" s="84"/>
      <c r="X652" s="84"/>
      <c r="Y652" s="84"/>
      <c r="Z652" s="84"/>
    </row>
    <row r="653" spans="1:26" ht="12.75" customHeight="1" x14ac:dyDescent="0.35">
      <c r="A653" s="84"/>
      <c r="B653" s="90"/>
      <c r="C653" s="91"/>
      <c r="D653" s="91"/>
      <c r="E653" s="91"/>
      <c r="F653" s="84"/>
      <c r="G653" s="84"/>
      <c r="H653" s="84"/>
      <c r="I653" s="84"/>
      <c r="J653" s="84"/>
      <c r="K653" s="84"/>
      <c r="L653" s="84"/>
      <c r="M653" s="84"/>
      <c r="N653" s="84"/>
      <c r="O653" s="84"/>
      <c r="P653" s="84"/>
      <c r="Q653" s="84"/>
      <c r="R653" s="84"/>
      <c r="S653" s="84"/>
      <c r="T653" s="84"/>
      <c r="U653" s="84"/>
      <c r="V653" s="84"/>
      <c r="W653" s="84"/>
      <c r="X653" s="84"/>
      <c r="Y653" s="84"/>
      <c r="Z653" s="84"/>
    </row>
    <row r="654" spans="1:26" ht="12.75" customHeight="1" x14ac:dyDescent="0.35">
      <c r="A654" s="84"/>
      <c r="B654" s="90"/>
      <c r="C654" s="91"/>
      <c r="D654" s="91"/>
      <c r="E654" s="91"/>
      <c r="F654" s="84"/>
      <c r="G654" s="84"/>
      <c r="H654" s="84"/>
      <c r="I654" s="84"/>
      <c r="J654" s="84"/>
      <c r="K654" s="84"/>
      <c r="L654" s="84"/>
      <c r="M654" s="84"/>
      <c r="N654" s="84"/>
      <c r="O654" s="84"/>
      <c r="P654" s="84"/>
      <c r="Q654" s="84"/>
      <c r="R654" s="84"/>
      <c r="S654" s="84"/>
      <c r="T654" s="84"/>
      <c r="U654" s="84"/>
      <c r="V654" s="84"/>
      <c r="W654" s="84"/>
      <c r="X654" s="84"/>
      <c r="Y654" s="84"/>
      <c r="Z654" s="84"/>
    </row>
    <row r="655" spans="1:26" ht="12.75" customHeight="1" x14ac:dyDescent="0.35">
      <c r="A655" s="84"/>
      <c r="B655" s="90"/>
      <c r="C655" s="91"/>
      <c r="D655" s="91"/>
      <c r="E655" s="91"/>
      <c r="F655" s="84"/>
      <c r="G655" s="84"/>
      <c r="H655" s="84"/>
      <c r="I655" s="84"/>
      <c r="J655" s="84"/>
      <c r="K655" s="84"/>
      <c r="L655" s="84"/>
      <c r="M655" s="84"/>
      <c r="N655" s="84"/>
      <c r="O655" s="84"/>
      <c r="P655" s="84"/>
      <c r="Q655" s="84"/>
      <c r="R655" s="84"/>
      <c r="S655" s="84"/>
      <c r="T655" s="84"/>
      <c r="U655" s="84"/>
      <c r="V655" s="84"/>
      <c r="W655" s="84"/>
      <c r="X655" s="84"/>
      <c r="Y655" s="84"/>
      <c r="Z655" s="84"/>
    </row>
    <row r="656" spans="1:26" ht="12.75" customHeight="1" x14ac:dyDescent="0.35">
      <c r="A656" s="84"/>
      <c r="B656" s="90"/>
      <c r="C656" s="91"/>
      <c r="D656" s="91"/>
      <c r="E656" s="91"/>
      <c r="F656" s="84"/>
      <c r="G656" s="84"/>
      <c r="H656" s="84"/>
      <c r="I656" s="84"/>
      <c r="J656" s="84"/>
      <c r="K656" s="84"/>
      <c r="L656" s="84"/>
      <c r="M656" s="84"/>
      <c r="N656" s="84"/>
      <c r="O656" s="84"/>
      <c r="P656" s="84"/>
      <c r="Q656" s="84"/>
      <c r="R656" s="84"/>
      <c r="S656" s="84"/>
      <c r="T656" s="84"/>
      <c r="U656" s="84"/>
      <c r="V656" s="84"/>
      <c r="W656" s="84"/>
      <c r="X656" s="84"/>
      <c r="Y656" s="84"/>
      <c r="Z656" s="84"/>
    </row>
    <row r="657" spans="1:26" ht="12.75" customHeight="1" x14ac:dyDescent="0.35">
      <c r="A657" s="84"/>
      <c r="B657" s="90"/>
      <c r="C657" s="91"/>
      <c r="D657" s="91"/>
      <c r="E657" s="91"/>
      <c r="F657" s="84"/>
      <c r="G657" s="84"/>
      <c r="H657" s="84"/>
      <c r="I657" s="84"/>
      <c r="J657" s="84"/>
      <c r="K657" s="84"/>
      <c r="L657" s="84"/>
      <c r="M657" s="84"/>
      <c r="N657" s="84"/>
      <c r="O657" s="84"/>
      <c r="P657" s="84"/>
      <c r="Q657" s="84"/>
      <c r="R657" s="84"/>
      <c r="S657" s="84"/>
      <c r="T657" s="84"/>
      <c r="U657" s="84"/>
      <c r="V657" s="84"/>
      <c r="W657" s="84"/>
      <c r="X657" s="84"/>
      <c r="Y657" s="84"/>
      <c r="Z657" s="84"/>
    </row>
    <row r="658" spans="1:26" ht="12.75" customHeight="1" x14ac:dyDescent="0.35">
      <c r="A658" s="84"/>
      <c r="B658" s="90"/>
      <c r="C658" s="91"/>
      <c r="D658" s="91"/>
      <c r="E658" s="91"/>
      <c r="F658" s="84"/>
      <c r="G658" s="84"/>
      <c r="H658" s="84"/>
      <c r="I658" s="84"/>
      <c r="J658" s="84"/>
      <c r="K658" s="84"/>
      <c r="L658" s="84"/>
      <c r="M658" s="84"/>
      <c r="N658" s="84"/>
      <c r="O658" s="84"/>
      <c r="P658" s="84"/>
      <c r="Q658" s="84"/>
      <c r="R658" s="84"/>
      <c r="S658" s="84"/>
      <c r="T658" s="84"/>
      <c r="U658" s="84"/>
      <c r="V658" s="84"/>
      <c r="W658" s="84"/>
      <c r="X658" s="84"/>
      <c r="Y658" s="84"/>
      <c r="Z658" s="84"/>
    </row>
    <row r="659" spans="1:26" ht="12.75" customHeight="1" x14ac:dyDescent="0.35">
      <c r="A659" s="84"/>
      <c r="B659" s="90"/>
      <c r="C659" s="91"/>
      <c r="D659" s="91"/>
      <c r="E659" s="91"/>
      <c r="F659" s="84"/>
      <c r="G659" s="84"/>
      <c r="H659" s="84"/>
      <c r="I659" s="84"/>
      <c r="J659" s="84"/>
      <c r="K659" s="84"/>
      <c r="L659" s="84"/>
      <c r="M659" s="84"/>
      <c r="N659" s="84"/>
      <c r="O659" s="84"/>
      <c r="P659" s="84"/>
      <c r="Q659" s="84"/>
      <c r="R659" s="84"/>
      <c r="S659" s="84"/>
      <c r="T659" s="84"/>
      <c r="U659" s="84"/>
      <c r="V659" s="84"/>
      <c r="W659" s="84"/>
      <c r="X659" s="84"/>
      <c r="Y659" s="84"/>
      <c r="Z659" s="84"/>
    </row>
    <row r="660" spans="1:26" ht="12.75" customHeight="1" x14ac:dyDescent="0.35">
      <c r="A660" s="84"/>
      <c r="B660" s="90"/>
      <c r="C660" s="91"/>
      <c r="D660" s="91"/>
      <c r="E660" s="91"/>
      <c r="F660" s="84"/>
      <c r="G660" s="84"/>
      <c r="H660" s="84"/>
      <c r="I660" s="84"/>
      <c r="J660" s="84"/>
      <c r="K660" s="84"/>
      <c r="L660" s="84"/>
      <c r="M660" s="84"/>
      <c r="N660" s="84"/>
      <c r="O660" s="84"/>
      <c r="P660" s="84"/>
      <c r="Q660" s="84"/>
      <c r="R660" s="84"/>
      <c r="S660" s="84"/>
      <c r="T660" s="84"/>
      <c r="U660" s="84"/>
      <c r="V660" s="84"/>
      <c r="W660" s="84"/>
      <c r="X660" s="84"/>
      <c r="Y660" s="84"/>
      <c r="Z660" s="84"/>
    </row>
    <row r="661" spans="1:26" ht="12.75" customHeight="1" x14ac:dyDescent="0.35">
      <c r="A661" s="84"/>
      <c r="B661" s="90"/>
      <c r="C661" s="91"/>
      <c r="D661" s="91"/>
      <c r="E661" s="91"/>
      <c r="F661" s="84"/>
      <c r="G661" s="84"/>
      <c r="H661" s="84"/>
      <c r="I661" s="84"/>
      <c r="J661" s="84"/>
      <c r="K661" s="84"/>
      <c r="L661" s="84"/>
      <c r="M661" s="84"/>
      <c r="N661" s="84"/>
      <c r="O661" s="84"/>
      <c r="P661" s="84"/>
      <c r="Q661" s="84"/>
      <c r="R661" s="84"/>
      <c r="S661" s="84"/>
      <c r="T661" s="84"/>
      <c r="U661" s="84"/>
      <c r="V661" s="84"/>
      <c r="W661" s="84"/>
      <c r="X661" s="84"/>
      <c r="Y661" s="84"/>
      <c r="Z661" s="84"/>
    </row>
    <row r="662" spans="1:26" ht="12.75" customHeight="1" x14ac:dyDescent="0.35">
      <c r="A662" s="84"/>
      <c r="B662" s="90"/>
      <c r="C662" s="91"/>
      <c r="D662" s="91"/>
      <c r="E662" s="91"/>
      <c r="F662" s="84"/>
      <c r="G662" s="84"/>
      <c r="H662" s="84"/>
      <c r="I662" s="84"/>
      <c r="J662" s="84"/>
      <c r="K662" s="84"/>
      <c r="L662" s="84"/>
      <c r="M662" s="84"/>
      <c r="N662" s="84"/>
      <c r="O662" s="84"/>
      <c r="P662" s="84"/>
      <c r="Q662" s="84"/>
      <c r="R662" s="84"/>
      <c r="S662" s="84"/>
      <c r="T662" s="84"/>
      <c r="U662" s="84"/>
      <c r="V662" s="84"/>
      <c r="W662" s="84"/>
      <c r="X662" s="84"/>
      <c r="Y662" s="84"/>
      <c r="Z662" s="84"/>
    </row>
    <row r="663" spans="1:26" ht="12.75" customHeight="1" x14ac:dyDescent="0.35">
      <c r="A663" s="84"/>
      <c r="B663" s="90"/>
      <c r="C663" s="91"/>
      <c r="D663" s="91"/>
      <c r="E663" s="91"/>
      <c r="F663" s="84"/>
      <c r="G663" s="84"/>
      <c r="H663" s="84"/>
      <c r="I663" s="84"/>
      <c r="J663" s="84"/>
      <c r="K663" s="84"/>
      <c r="L663" s="84"/>
      <c r="M663" s="84"/>
      <c r="N663" s="84"/>
      <c r="O663" s="84"/>
      <c r="P663" s="84"/>
      <c r="Q663" s="84"/>
      <c r="R663" s="84"/>
      <c r="S663" s="84"/>
      <c r="T663" s="84"/>
      <c r="U663" s="84"/>
      <c r="V663" s="84"/>
      <c r="W663" s="84"/>
      <c r="X663" s="84"/>
      <c r="Y663" s="84"/>
      <c r="Z663" s="84"/>
    </row>
    <row r="664" spans="1:26" ht="12.75" customHeight="1" x14ac:dyDescent="0.35">
      <c r="A664" s="84"/>
      <c r="B664" s="90"/>
      <c r="C664" s="91"/>
      <c r="D664" s="91"/>
      <c r="E664" s="91"/>
      <c r="F664" s="84"/>
      <c r="G664" s="84"/>
      <c r="H664" s="84"/>
      <c r="I664" s="84"/>
      <c r="J664" s="84"/>
      <c r="K664" s="84"/>
      <c r="L664" s="84"/>
      <c r="M664" s="84"/>
      <c r="N664" s="84"/>
      <c r="O664" s="84"/>
      <c r="P664" s="84"/>
      <c r="Q664" s="84"/>
      <c r="R664" s="84"/>
      <c r="S664" s="84"/>
      <c r="T664" s="84"/>
      <c r="U664" s="84"/>
      <c r="V664" s="84"/>
      <c r="W664" s="84"/>
      <c r="X664" s="84"/>
      <c r="Y664" s="84"/>
      <c r="Z664" s="84"/>
    </row>
    <row r="665" spans="1:26" ht="12.75" customHeight="1" x14ac:dyDescent="0.35">
      <c r="A665" s="84"/>
      <c r="B665" s="90"/>
      <c r="C665" s="91"/>
      <c r="D665" s="91"/>
      <c r="E665" s="91"/>
      <c r="F665" s="84"/>
      <c r="G665" s="84"/>
      <c r="H665" s="84"/>
      <c r="I665" s="84"/>
      <c r="J665" s="84"/>
      <c r="K665" s="84"/>
      <c r="L665" s="84"/>
      <c r="M665" s="84"/>
      <c r="N665" s="84"/>
      <c r="O665" s="84"/>
      <c r="P665" s="84"/>
      <c r="Q665" s="84"/>
      <c r="R665" s="84"/>
      <c r="S665" s="84"/>
      <c r="T665" s="84"/>
      <c r="U665" s="84"/>
      <c r="V665" s="84"/>
      <c r="W665" s="84"/>
      <c r="X665" s="84"/>
      <c r="Y665" s="84"/>
      <c r="Z665" s="84"/>
    </row>
    <row r="666" spans="1:26" ht="12.75" customHeight="1" x14ac:dyDescent="0.35">
      <c r="A666" s="84"/>
      <c r="B666" s="90"/>
      <c r="C666" s="91"/>
      <c r="D666" s="91"/>
      <c r="E666" s="91"/>
      <c r="F666" s="84"/>
      <c r="G666" s="84"/>
      <c r="H666" s="84"/>
      <c r="I666" s="84"/>
      <c r="J666" s="84"/>
      <c r="K666" s="84"/>
      <c r="L666" s="84"/>
      <c r="M666" s="84"/>
      <c r="N666" s="84"/>
      <c r="O666" s="84"/>
      <c r="P666" s="84"/>
      <c r="Q666" s="84"/>
      <c r="R666" s="84"/>
      <c r="S666" s="84"/>
      <c r="T666" s="84"/>
      <c r="U666" s="84"/>
      <c r="V666" s="84"/>
      <c r="W666" s="84"/>
      <c r="X666" s="84"/>
      <c r="Y666" s="84"/>
      <c r="Z666" s="84"/>
    </row>
    <row r="667" spans="1:26" ht="12.75" customHeight="1" x14ac:dyDescent="0.35">
      <c r="A667" s="84"/>
      <c r="B667" s="90"/>
      <c r="C667" s="91"/>
      <c r="D667" s="91"/>
      <c r="E667" s="91"/>
      <c r="F667" s="84"/>
      <c r="G667" s="84"/>
      <c r="H667" s="84"/>
      <c r="I667" s="84"/>
      <c r="J667" s="84"/>
      <c r="K667" s="84"/>
      <c r="L667" s="84"/>
      <c r="M667" s="84"/>
      <c r="N667" s="84"/>
      <c r="O667" s="84"/>
      <c r="P667" s="84"/>
      <c r="Q667" s="84"/>
      <c r="R667" s="84"/>
      <c r="S667" s="84"/>
      <c r="T667" s="84"/>
      <c r="U667" s="84"/>
      <c r="V667" s="84"/>
      <c r="W667" s="84"/>
      <c r="X667" s="84"/>
      <c r="Y667" s="84"/>
      <c r="Z667" s="84"/>
    </row>
    <row r="668" spans="1:26" ht="12.75" customHeight="1" x14ac:dyDescent="0.35">
      <c r="A668" s="84"/>
      <c r="B668" s="90"/>
      <c r="C668" s="91"/>
      <c r="D668" s="91"/>
      <c r="E668" s="91"/>
      <c r="F668" s="84"/>
      <c r="G668" s="84"/>
      <c r="H668" s="84"/>
      <c r="I668" s="84"/>
      <c r="J668" s="84"/>
      <c r="K668" s="84"/>
      <c r="L668" s="84"/>
      <c r="M668" s="84"/>
      <c r="N668" s="84"/>
      <c r="O668" s="84"/>
      <c r="P668" s="84"/>
      <c r="Q668" s="84"/>
      <c r="R668" s="84"/>
      <c r="S668" s="84"/>
      <c r="T668" s="84"/>
      <c r="U668" s="84"/>
      <c r="V668" s="84"/>
      <c r="W668" s="84"/>
      <c r="X668" s="84"/>
      <c r="Y668" s="84"/>
      <c r="Z668" s="84"/>
    </row>
    <row r="669" spans="1:26" ht="12.75" customHeight="1" x14ac:dyDescent="0.35">
      <c r="A669" s="84"/>
      <c r="B669" s="90"/>
      <c r="C669" s="91"/>
      <c r="D669" s="91"/>
      <c r="E669" s="91"/>
      <c r="F669" s="84"/>
      <c r="G669" s="84"/>
      <c r="H669" s="84"/>
      <c r="I669" s="84"/>
      <c r="J669" s="84"/>
      <c r="K669" s="84"/>
      <c r="L669" s="84"/>
      <c r="M669" s="84"/>
      <c r="N669" s="84"/>
      <c r="O669" s="84"/>
      <c r="P669" s="84"/>
      <c r="Q669" s="84"/>
      <c r="R669" s="84"/>
      <c r="S669" s="84"/>
      <c r="T669" s="84"/>
      <c r="U669" s="84"/>
      <c r="V669" s="84"/>
      <c r="W669" s="84"/>
      <c r="X669" s="84"/>
      <c r="Y669" s="84"/>
      <c r="Z669" s="84"/>
    </row>
    <row r="670" spans="1:26" ht="12.75" customHeight="1" x14ac:dyDescent="0.35">
      <c r="A670" s="84"/>
      <c r="B670" s="90"/>
      <c r="C670" s="91"/>
      <c r="D670" s="91"/>
      <c r="E670" s="91"/>
      <c r="F670" s="84"/>
      <c r="G670" s="84"/>
      <c r="H670" s="84"/>
      <c r="I670" s="84"/>
      <c r="J670" s="84"/>
      <c r="K670" s="84"/>
      <c r="L670" s="84"/>
      <c r="M670" s="84"/>
      <c r="N670" s="84"/>
      <c r="O670" s="84"/>
      <c r="P670" s="84"/>
      <c r="Q670" s="84"/>
      <c r="R670" s="84"/>
      <c r="S670" s="84"/>
      <c r="T670" s="84"/>
      <c r="U670" s="84"/>
      <c r="V670" s="84"/>
      <c r="W670" s="84"/>
      <c r="X670" s="84"/>
      <c r="Y670" s="84"/>
      <c r="Z670" s="84"/>
    </row>
    <row r="671" spans="1:26" ht="12.75" customHeight="1" x14ac:dyDescent="0.35">
      <c r="A671" s="84"/>
      <c r="B671" s="90"/>
      <c r="C671" s="91"/>
      <c r="D671" s="91"/>
      <c r="E671" s="91"/>
      <c r="F671" s="84"/>
      <c r="G671" s="84"/>
      <c r="H671" s="84"/>
      <c r="I671" s="84"/>
      <c r="J671" s="84"/>
      <c r="K671" s="84"/>
      <c r="L671" s="84"/>
      <c r="M671" s="84"/>
      <c r="N671" s="84"/>
      <c r="O671" s="84"/>
      <c r="P671" s="84"/>
      <c r="Q671" s="84"/>
      <c r="R671" s="84"/>
      <c r="S671" s="84"/>
      <c r="T671" s="84"/>
      <c r="U671" s="84"/>
      <c r="V671" s="84"/>
      <c r="W671" s="84"/>
      <c r="X671" s="84"/>
      <c r="Y671" s="84"/>
      <c r="Z671" s="84"/>
    </row>
    <row r="672" spans="1:26" ht="12.75" customHeight="1" x14ac:dyDescent="0.35">
      <c r="A672" s="84"/>
      <c r="B672" s="90"/>
      <c r="C672" s="91"/>
      <c r="D672" s="91"/>
      <c r="E672" s="91"/>
      <c r="F672" s="84"/>
      <c r="G672" s="84"/>
      <c r="H672" s="84"/>
      <c r="I672" s="84"/>
      <c r="J672" s="84"/>
      <c r="K672" s="84"/>
      <c r="L672" s="84"/>
      <c r="M672" s="84"/>
      <c r="N672" s="84"/>
      <c r="O672" s="84"/>
      <c r="P672" s="84"/>
      <c r="Q672" s="84"/>
      <c r="R672" s="84"/>
      <c r="S672" s="84"/>
      <c r="T672" s="84"/>
      <c r="U672" s="84"/>
      <c r="V672" s="84"/>
      <c r="W672" s="84"/>
      <c r="X672" s="84"/>
      <c r="Y672" s="84"/>
      <c r="Z672" s="84"/>
    </row>
    <row r="673" spans="1:26" ht="12.75" customHeight="1" x14ac:dyDescent="0.35">
      <c r="A673" s="84"/>
      <c r="B673" s="90"/>
      <c r="C673" s="91"/>
      <c r="D673" s="91"/>
      <c r="E673" s="91"/>
      <c r="F673" s="84"/>
      <c r="G673" s="84"/>
      <c r="H673" s="84"/>
      <c r="I673" s="84"/>
      <c r="J673" s="84"/>
      <c r="K673" s="84"/>
      <c r="L673" s="84"/>
      <c r="M673" s="84"/>
      <c r="N673" s="84"/>
      <c r="O673" s="84"/>
      <c r="P673" s="84"/>
      <c r="Q673" s="84"/>
      <c r="R673" s="84"/>
      <c r="S673" s="84"/>
      <c r="T673" s="84"/>
      <c r="U673" s="84"/>
      <c r="V673" s="84"/>
      <c r="W673" s="84"/>
      <c r="X673" s="84"/>
      <c r="Y673" s="84"/>
      <c r="Z673" s="84"/>
    </row>
    <row r="674" spans="1:26" ht="12.75" customHeight="1" x14ac:dyDescent="0.35">
      <c r="A674" s="84"/>
      <c r="B674" s="90"/>
      <c r="C674" s="91"/>
      <c r="D674" s="91"/>
      <c r="E674" s="91"/>
      <c r="F674" s="84"/>
      <c r="G674" s="84"/>
      <c r="H674" s="84"/>
      <c r="I674" s="84"/>
      <c r="J674" s="84"/>
      <c r="K674" s="84"/>
      <c r="L674" s="84"/>
      <c r="M674" s="84"/>
      <c r="N674" s="84"/>
      <c r="O674" s="84"/>
      <c r="P674" s="84"/>
      <c r="Q674" s="84"/>
      <c r="R674" s="84"/>
      <c r="S674" s="84"/>
      <c r="T674" s="84"/>
      <c r="U674" s="84"/>
      <c r="V674" s="84"/>
      <c r="W674" s="84"/>
      <c r="X674" s="84"/>
      <c r="Y674" s="84"/>
      <c r="Z674" s="84"/>
    </row>
    <row r="675" spans="1:26" ht="12.75" customHeight="1" x14ac:dyDescent="0.35">
      <c r="A675" s="84"/>
      <c r="B675" s="90"/>
      <c r="C675" s="91"/>
      <c r="D675" s="91"/>
      <c r="E675" s="91"/>
      <c r="F675" s="84"/>
      <c r="G675" s="84"/>
      <c r="H675" s="84"/>
      <c r="I675" s="84"/>
      <c r="J675" s="84"/>
      <c r="K675" s="84"/>
      <c r="L675" s="84"/>
      <c r="M675" s="84"/>
      <c r="N675" s="84"/>
      <c r="O675" s="84"/>
      <c r="P675" s="84"/>
      <c r="Q675" s="84"/>
      <c r="R675" s="84"/>
      <c r="S675" s="84"/>
      <c r="T675" s="84"/>
      <c r="U675" s="84"/>
      <c r="V675" s="84"/>
      <c r="W675" s="84"/>
      <c r="X675" s="84"/>
      <c r="Y675" s="84"/>
      <c r="Z675" s="84"/>
    </row>
    <row r="676" spans="1:26" ht="12.75" customHeight="1" x14ac:dyDescent="0.35">
      <c r="A676" s="84"/>
      <c r="B676" s="90"/>
      <c r="C676" s="91"/>
      <c r="D676" s="91"/>
      <c r="E676" s="91"/>
      <c r="F676" s="84"/>
      <c r="G676" s="84"/>
      <c r="H676" s="84"/>
      <c r="I676" s="84"/>
      <c r="J676" s="84"/>
      <c r="K676" s="84"/>
      <c r="L676" s="84"/>
      <c r="M676" s="84"/>
      <c r="N676" s="84"/>
      <c r="O676" s="84"/>
      <c r="P676" s="84"/>
      <c r="Q676" s="84"/>
      <c r="R676" s="84"/>
      <c r="S676" s="84"/>
      <c r="T676" s="84"/>
      <c r="U676" s="84"/>
      <c r="V676" s="84"/>
      <c r="W676" s="84"/>
      <c r="X676" s="84"/>
      <c r="Y676" s="84"/>
      <c r="Z676" s="84"/>
    </row>
    <row r="677" spans="1:26" ht="12.75" customHeight="1" x14ac:dyDescent="0.35">
      <c r="A677" s="84"/>
      <c r="B677" s="90"/>
      <c r="C677" s="91"/>
      <c r="D677" s="91"/>
      <c r="E677" s="91"/>
      <c r="F677" s="84"/>
      <c r="G677" s="84"/>
      <c r="H677" s="84"/>
      <c r="I677" s="84"/>
      <c r="J677" s="84"/>
      <c r="K677" s="84"/>
      <c r="L677" s="84"/>
      <c r="M677" s="84"/>
      <c r="N677" s="84"/>
      <c r="O677" s="84"/>
      <c r="P677" s="84"/>
      <c r="Q677" s="84"/>
      <c r="R677" s="84"/>
      <c r="S677" s="84"/>
      <c r="T677" s="84"/>
      <c r="U677" s="84"/>
      <c r="V677" s="84"/>
      <c r="W677" s="84"/>
      <c r="X677" s="84"/>
      <c r="Y677" s="84"/>
      <c r="Z677" s="84"/>
    </row>
    <row r="678" spans="1:26" ht="12.75" customHeight="1" x14ac:dyDescent="0.35">
      <c r="A678" s="84"/>
      <c r="B678" s="90"/>
      <c r="C678" s="91"/>
      <c r="D678" s="91"/>
      <c r="E678" s="91"/>
      <c r="F678" s="84"/>
      <c r="G678" s="84"/>
      <c r="H678" s="84"/>
      <c r="I678" s="84"/>
      <c r="J678" s="84"/>
      <c r="K678" s="84"/>
      <c r="L678" s="84"/>
      <c r="M678" s="84"/>
      <c r="N678" s="84"/>
      <c r="O678" s="84"/>
      <c r="P678" s="84"/>
      <c r="Q678" s="84"/>
      <c r="R678" s="84"/>
      <c r="S678" s="84"/>
      <c r="T678" s="84"/>
      <c r="U678" s="84"/>
      <c r="V678" s="84"/>
      <c r="W678" s="84"/>
      <c r="X678" s="84"/>
      <c r="Y678" s="84"/>
      <c r="Z678" s="84"/>
    </row>
    <row r="679" spans="1:26" ht="12.75" customHeight="1" x14ac:dyDescent="0.35">
      <c r="A679" s="84"/>
      <c r="B679" s="90"/>
      <c r="C679" s="91"/>
      <c r="D679" s="91"/>
      <c r="E679" s="91"/>
      <c r="F679" s="84"/>
      <c r="G679" s="84"/>
      <c r="H679" s="84"/>
      <c r="I679" s="84"/>
      <c r="J679" s="84"/>
      <c r="K679" s="84"/>
      <c r="L679" s="84"/>
      <c r="M679" s="84"/>
      <c r="N679" s="84"/>
      <c r="O679" s="84"/>
      <c r="P679" s="84"/>
      <c r="Q679" s="84"/>
      <c r="R679" s="84"/>
      <c r="S679" s="84"/>
      <c r="T679" s="84"/>
      <c r="U679" s="84"/>
      <c r="V679" s="84"/>
      <c r="W679" s="84"/>
      <c r="X679" s="84"/>
      <c r="Y679" s="84"/>
      <c r="Z679" s="84"/>
    </row>
    <row r="680" spans="1:26" ht="12.75" customHeight="1" x14ac:dyDescent="0.35">
      <c r="A680" s="84"/>
      <c r="B680" s="90"/>
      <c r="C680" s="91"/>
      <c r="D680" s="91"/>
      <c r="E680" s="91"/>
      <c r="F680" s="84"/>
      <c r="G680" s="84"/>
      <c r="H680" s="84"/>
      <c r="I680" s="84"/>
      <c r="J680" s="84"/>
      <c r="K680" s="84"/>
      <c r="L680" s="84"/>
      <c r="M680" s="84"/>
      <c r="N680" s="84"/>
      <c r="O680" s="84"/>
      <c r="P680" s="84"/>
      <c r="Q680" s="84"/>
      <c r="R680" s="84"/>
      <c r="S680" s="84"/>
      <c r="T680" s="84"/>
      <c r="U680" s="84"/>
      <c r="V680" s="84"/>
      <c r="W680" s="84"/>
      <c r="X680" s="84"/>
      <c r="Y680" s="84"/>
      <c r="Z680" s="84"/>
    </row>
    <row r="681" spans="1:26" ht="12.75" customHeight="1" x14ac:dyDescent="0.35">
      <c r="A681" s="84"/>
      <c r="B681" s="90"/>
      <c r="C681" s="91"/>
      <c r="D681" s="91"/>
      <c r="E681" s="91"/>
      <c r="F681" s="84"/>
      <c r="G681" s="84"/>
      <c r="H681" s="84"/>
      <c r="I681" s="84"/>
      <c r="J681" s="84"/>
      <c r="K681" s="84"/>
      <c r="L681" s="84"/>
      <c r="M681" s="84"/>
      <c r="N681" s="84"/>
      <c r="O681" s="84"/>
      <c r="P681" s="84"/>
      <c r="Q681" s="84"/>
      <c r="R681" s="84"/>
      <c r="S681" s="84"/>
      <c r="T681" s="84"/>
      <c r="U681" s="84"/>
      <c r="V681" s="84"/>
      <c r="W681" s="84"/>
      <c r="X681" s="84"/>
      <c r="Y681" s="84"/>
      <c r="Z681" s="84"/>
    </row>
    <row r="682" spans="1:26" ht="12.75" customHeight="1" x14ac:dyDescent="0.35">
      <c r="A682" s="84"/>
      <c r="B682" s="90"/>
      <c r="C682" s="91"/>
      <c r="D682" s="91"/>
      <c r="E682" s="91"/>
      <c r="F682" s="84"/>
      <c r="G682" s="84"/>
      <c r="H682" s="84"/>
      <c r="I682" s="84"/>
      <c r="J682" s="84"/>
      <c r="K682" s="84"/>
      <c r="L682" s="84"/>
      <c r="M682" s="84"/>
      <c r="N682" s="84"/>
      <c r="O682" s="84"/>
      <c r="P682" s="84"/>
      <c r="Q682" s="84"/>
      <c r="R682" s="84"/>
      <c r="S682" s="84"/>
      <c r="T682" s="84"/>
      <c r="U682" s="84"/>
      <c r="V682" s="84"/>
      <c r="W682" s="84"/>
      <c r="X682" s="84"/>
      <c r="Y682" s="84"/>
      <c r="Z682" s="84"/>
    </row>
    <row r="683" spans="1:26" ht="12.75" customHeight="1" x14ac:dyDescent="0.35">
      <c r="A683" s="84"/>
      <c r="B683" s="90"/>
      <c r="C683" s="91"/>
      <c r="D683" s="91"/>
      <c r="E683" s="91"/>
      <c r="F683" s="84"/>
      <c r="G683" s="84"/>
      <c r="H683" s="84"/>
      <c r="I683" s="84"/>
      <c r="J683" s="84"/>
      <c r="K683" s="84"/>
      <c r="L683" s="84"/>
      <c r="M683" s="84"/>
      <c r="N683" s="84"/>
      <c r="O683" s="84"/>
      <c r="P683" s="84"/>
      <c r="Q683" s="84"/>
      <c r="R683" s="84"/>
      <c r="S683" s="84"/>
      <c r="T683" s="84"/>
      <c r="U683" s="84"/>
      <c r="V683" s="84"/>
      <c r="W683" s="84"/>
      <c r="X683" s="84"/>
      <c r="Y683" s="84"/>
      <c r="Z683" s="84"/>
    </row>
    <row r="684" spans="1:26" ht="12.75" customHeight="1" x14ac:dyDescent="0.35">
      <c r="A684" s="84"/>
      <c r="B684" s="90"/>
      <c r="C684" s="91"/>
      <c r="D684" s="91"/>
      <c r="E684" s="91"/>
      <c r="F684" s="84"/>
      <c r="G684" s="84"/>
      <c r="H684" s="84"/>
      <c r="I684" s="84"/>
      <c r="J684" s="84"/>
      <c r="K684" s="84"/>
      <c r="L684" s="84"/>
      <c r="M684" s="84"/>
      <c r="N684" s="84"/>
      <c r="O684" s="84"/>
      <c r="P684" s="84"/>
      <c r="Q684" s="84"/>
      <c r="R684" s="84"/>
      <c r="S684" s="84"/>
      <c r="T684" s="84"/>
      <c r="U684" s="84"/>
      <c r="V684" s="84"/>
      <c r="W684" s="84"/>
      <c r="X684" s="84"/>
      <c r="Y684" s="84"/>
      <c r="Z684" s="84"/>
    </row>
    <row r="685" spans="1:26" ht="12.75" customHeight="1" x14ac:dyDescent="0.35">
      <c r="A685" s="84"/>
      <c r="B685" s="90"/>
      <c r="C685" s="91"/>
      <c r="D685" s="91"/>
      <c r="E685" s="91"/>
      <c r="F685" s="84"/>
      <c r="G685" s="84"/>
      <c r="H685" s="84"/>
      <c r="I685" s="84"/>
      <c r="J685" s="84"/>
      <c r="K685" s="84"/>
      <c r="L685" s="84"/>
      <c r="M685" s="84"/>
      <c r="N685" s="84"/>
      <c r="O685" s="84"/>
      <c r="P685" s="84"/>
      <c r="Q685" s="84"/>
      <c r="R685" s="84"/>
      <c r="S685" s="84"/>
      <c r="T685" s="84"/>
      <c r="U685" s="84"/>
      <c r="V685" s="84"/>
      <c r="W685" s="84"/>
      <c r="X685" s="84"/>
      <c r="Y685" s="84"/>
      <c r="Z685" s="84"/>
    </row>
    <row r="686" spans="1:26" ht="12.75" customHeight="1" x14ac:dyDescent="0.35">
      <c r="A686" s="84"/>
      <c r="B686" s="90"/>
      <c r="C686" s="91"/>
      <c r="D686" s="91"/>
      <c r="E686" s="91"/>
      <c r="F686" s="84"/>
      <c r="G686" s="84"/>
      <c r="H686" s="84"/>
      <c r="I686" s="84"/>
      <c r="J686" s="84"/>
      <c r="K686" s="84"/>
      <c r="L686" s="84"/>
      <c r="M686" s="84"/>
      <c r="N686" s="84"/>
      <c r="O686" s="84"/>
      <c r="P686" s="84"/>
      <c r="Q686" s="84"/>
      <c r="R686" s="84"/>
      <c r="S686" s="84"/>
      <c r="T686" s="84"/>
      <c r="U686" s="84"/>
      <c r="V686" s="84"/>
      <c r="W686" s="84"/>
      <c r="X686" s="84"/>
      <c r="Y686" s="84"/>
      <c r="Z686" s="84"/>
    </row>
    <row r="687" spans="1:26" ht="12.75" customHeight="1" x14ac:dyDescent="0.35">
      <c r="A687" s="84"/>
      <c r="B687" s="90"/>
      <c r="C687" s="91"/>
      <c r="D687" s="91"/>
      <c r="E687" s="91"/>
      <c r="F687" s="84"/>
      <c r="G687" s="84"/>
      <c r="H687" s="84"/>
      <c r="I687" s="84"/>
      <c r="J687" s="84"/>
      <c r="K687" s="84"/>
      <c r="L687" s="84"/>
      <c r="M687" s="84"/>
      <c r="N687" s="84"/>
      <c r="O687" s="84"/>
      <c r="P687" s="84"/>
      <c r="Q687" s="84"/>
      <c r="R687" s="84"/>
      <c r="S687" s="84"/>
      <c r="T687" s="84"/>
      <c r="U687" s="84"/>
      <c r="V687" s="84"/>
      <c r="W687" s="84"/>
      <c r="X687" s="84"/>
      <c r="Y687" s="84"/>
      <c r="Z687" s="84"/>
    </row>
    <row r="688" spans="1:26" ht="12.75" customHeight="1" x14ac:dyDescent="0.35">
      <c r="A688" s="84"/>
      <c r="B688" s="90"/>
      <c r="C688" s="91"/>
      <c r="D688" s="91"/>
      <c r="E688" s="91"/>
      <c r="F688" s="84"/>
      <c r="G688" s="84"/>
      <c r="H688" s="84"/>
      <c r="I688" s="84"/>
      <c r="J688" s="84"/>
      <c r="K688" s="84"/>
      <c r="L688" s="84"/>
      <c r="M688" s="84"/>
      <c r="N688" s="84"/>
      <c r="O688" s="84"/>
      <c r="P688" s="84"/>
      <c r="Q688" s="84"/>
      <c r="R688" s="84"/>
      <c r="S688" s="84"/>
      <c r="T688" s="84"/>
      <c r="U688" s="84"/>
      <c r="V688" s="84"/>
      <c r="W688" s="84"/>
      <c r="X688" s="84"/>
      <c r="Y688" s="84"/>
      <c r="Z688" s="84"/>
    </row>
    <row r="689" spans="1:26" ht="12.75" customHeight="1" x14ac:dyDescent="0.35">
      <c r="A689" s="84"/>
      <c r="B689" s="90"/>
      <c r="C689" s="91"/>
      <c r="D689" s="91"/>
      <c r="E689" s="91"/>
      <c r="F689" s="84"/>
      <c r="G689" s="84"/>
      <c r="H689" s="84"/>
      <c r="I689" s="84"/>
      <c r="J689" s="84"/>
      <c r="K689" s="84"/>
      <c r="L689" s="84"/>
      <c r="M689" s="84"/>
      <c r="N689" s="84"/>
      <c r="O689" s="84"/>
      <c r="P689" s="84"/>
      <c r="Q689" s="84"/>
      <c r="R689" s="84"/>
      <c r="S689" s="84"/>
      <c r="T689" s="84"/>
      <c r="U689" s="84"/>
      <c r="V689" s="84"/>
      <c r="W689" s="84"/>
      <c r="X689" s="84"/>
      <c r="Y689" s="84"/>
      <c r="Z689" s="84"/>
    </row>
    <row r="690" spans="1:26" ht="12.75" customHeight="1" x14ac:dyDescent="0.35">
      <c r="A690" s="84"/>
      <c r="B690" s="90"/>
      <c r="C690" s="91"/>
      <c r="D690" s="91"/>
      <c r="E690" s="91"/>
      <c r="F690" s="84"/>
      <c r="G690" s="84"/>
      <c r="H690" s="84"/>
      <c r="I690" s="84"/>
      <c r="J690" s="84"/>
      <c r="K690" s="84"/>
      <c r="L690" s="84"/>
      <c r="M690" s="84"/>
      <c r="N690" s="84"/>
      <c r="O690" s="84"/>
      <c r="P690" s="84"/>
      <c r="Q690" s="84"/>
      <c r="R690" s="84"/>
      <c r="S690" s="84"/>
      <c r="T690" s="84"/>
      <c r="U690" s="84"/>
      <c r="V690" s="84"/>
      <c r="W690" s="84"/>
      <c r="X690" s="84"/>
      <c r="Y690" s="84"/>
      <c r="Z690" s="84"/>
    </row>
    <row r="691" spans="1:26" ht="12.75" customHeight="1" x14ac:dyDescent="0.35">
      <c r="A691" s="84"/>
      <c r="B691" s="90"/>
      <c r="C691" s="91"/>
      <c r="D691" s="91"/>
      <c r="E691" s="91"/>
      <c r="F691" s="84"/>
      <c r="G691" s="84"/>
      <c r="H691" s="84"/>
      <c r="I691" s="84"/>
      <c r="J691" s="84"/>
      <c r="K691" s="84"/>
      <c r="L691" s="84"/>
      <c r="M691" s="84"/>
      <c r="N691" s="84"/>
      <c r="O691" s="84"/>
      <c r="P691" s="84"/>
      <c r="Q691" s="84"/>
      <c r="R691" s="84"/>
      <c r="S691" s="84"/>
      <c r="T691" s="84"/>
      <c r="U691" s="84"/>
      <c r="V691" s="84"/>
      <c r="W691" s="84"/>
      <c r="X691" s="84"/>
      <c r="Y691" s="84"/>
      <c r="Z691" s="84"/>
    </row>
    <row r="692" spans="1:26" ht="12.75" customHeight="1" x14ac:dyDescent="0.35">
      <c r="A692" s="84"/>
      <c r="B692" s="90"/>
      <c r="C692" s="91"/>
      <c r="D692" s="91"/>
      <c r="E692" s="91"/>
      <c r="F692" s="84"/>
      <c r="G692" s="84"/>
      <c r="H692" s="84"/>
      <c r="I692" s="84"/>
      <c r="J692" s="84"/>
      <c r="K692" s="84"/>
      <c r="L692" s="84"/>
      <c r="M692" s="84"/>
      <c r="N692" s="84"/>
      <c r="O692" s="84"/>
      <c r="P692" s="84"/>
      <c r="Q692" s="84"/>
      <c r="R692" s="84"/>
      <c r="S692" s="84"/>
      <c r="T692" s="84"/>
      <c r="U692" s="84"/>
      <c r="V692" s="84"/>
      <c r="W692" s="84"/>
      <c r="X692" s="84"/>
      <c r="Y692" s="84"/>
      <c r="Z692" s="84"/>
    </row>
    <row r="693" spans="1:26" ht="12.75" customHeight="1" x14ac:dyDescent="0.35">
      <c r="A693" s="84"/>
      <c r="B693" s="90"/>
      <c r="C693" s="91"/>
      <c r="D693" s="91"/>
      <c r="E693" s="91"/>
      <c r="F693" s="84"/>
      <c r="G693" s="84"/>
      <c r="H693" s="84"/>
      <c r="I693" s="84"/>
      <c r="J693" s="84"/>
      <c r="K693" s="84"/>
      <c r="L693" s="84"/>
      <c r="M693" s="84"/>
      <c r="N693" s="84"/>
      <c r="O693" s="84"/>
      <c r="P693" s="84"/>
      <c r="Q693" s="84"/>
      <c r="R693" s="84"/>
      <c r="S693" s="84"/>
      <c r="T693" s="84"/>
      <c r="U693" s="84"/>
      <c r="V693" s="84"/>
      <c r="W693" s="84"/>
      <c r="X693" s="84"/>
      <c r="Y693" s="84"/>
      <c r="Z693" s="84"/>
    </row>
    <row r="694" spans="1:26" ht="12.75" customHeight="1" x14ac:dyDescent="0.35">
      <c r="A694" s="84"/>
      <c r="B694" s="90"/>
      <c r="C694" s="91"/>
      <c r="D694" s="91"/>
      <c r="E694" s="91"/>
      <c r="F694" s="84"/>
      <c r="G694" s="84"/>
      <c r="H694" s="84"/>
      <c r="I694" s="84"/>
      <c r="J694" s="84"/>
      <c r="K694" s="84"/>
      <c r="L694" s="84"/>
      <c r="M694" s="84"/>
      <c r="N694" s="84"/>
      <c r="O694" s="84"/>
      <c r="P694" s="84"/>
      <c r="Q694" s="84"/>
      <c r="R694" s="84"/>
      <c r="S694" s="84"/>
      <c r="T694" s="84"/>
      <c r="U694" s="84"/>
      <c r="V694" s="84"/>
      <c r="W694" s="84"/>
      <c r="X694" s="84"/>
      <c r="Y694" s="84"/>
      <c r="Z694" s="84"/>
    </row>
    <row r="695" spans="1:26" ht="12.75" customHeight="1" x14ac:dyDescent="0.35">
      <c r="A695" s="84"/>
      <c r="B695" s="90"/>
      <c r="C695" s="91"/>
      <c r="D695" s="91"/>
      <c r="E695" s="91"/>
      <c r="F695" s="84"/>
      <c r="G695" s="84"/>
      <c r="H695" s="84"/>
      <c r="I695" s="84"/>
      <c r="J695" s="84"/>
      <c r="K695" s="84"/>
      <c r="L695" s="84"/>
      <c r="M695" s="84"/>
      <c r="N695" s="84"/>
      <c r="O695" s="84"/>
      <c r="P695" s="84"/>
      <c r="Q695" s="84"/>
      <c r="R695" s="84"/>
      <c r="S695" s="84"/>
      <c r="T695" s="84"/>
      <c r="U695" s="84"/>
      <c r="V695" s="84"/>
      <c r="W695" s="84"/>
      <c r="X695" s="84"/>
      <c r="Y695" s="84"/>
      <c r="Z695" s="84"/>
    </row>
    <row r="696" spans="1:26" ht="12.75" customHeight="1" x14ac:dyDescent="0.35">
      <c r="A696" s="84"/>
      <c r="B696" s="90"/>
      <c r="C696" s="91"/>
      <c r="D696" s="91"/>
      <c r="E696" s="91"/>
      <c r="F696" s="84"/>
      <c r="G696" s="84"/>
      <c r="H696" s="84"/>
      <c r="I696" s="84"/>
      <c r="J696" s="84"/>
      <c r="K696" s="84"/>
      <c r="L696" s="84"/>
      <c r="M696" s="84"/>
      <c r="N696" s="84"/>
      <c r="O696" s="84"/>
      <c r="P696" s="84"/>
      <c r="Q696" s="84"/>
      <c r="R696" s="84"/>
      <c r="S696" s="84"/>
      <c r="T696" s="84"/>
      <c r="U696" s="84"/>
      <c r="V696" s="84"/>
      <c r="W696" s="84"/>
      <c r="X696" s="84"/>
      <c r="Y696" s="84"/>
      <c r="Z696" s="84"/>
    </row>
    <row r="697" spans="1:26" ht="12.75" customHeight="1" x14ac:dyDescent="0.35">
      <c r="A697" s="84"/>
      <c r="B697" s="90"/>
      <c r="C697" s="91"/>
      <c r="D697" s="91"/>
      <c r="E697" s="91"/>
      <c r="F697" s="84"/>
      <c r="G697" s="84"/>
      <c r="H697" s="84"/>
      <c r="I697" s="84"/>
      <c r="J697" s="84"/>
      <c r="K697" s="84"/>
      <c r="L697" s="84"/>
      <c r="M697" s="84"/>
      <c r="N697" s="84"/>
      <c r="O697" s="84"/>
      <c r="P697" s="84"/>
      <c r="Q697" s="84"/>
      <c r="R697" s="84"/>
      <c r="S697" s="84"/>
      <c r="T697" s="84"/>
      <c r="U697" s="84"/>
      <c r="V697" s="84"/>
      <c r="W697" s="84"/>
      <c r="X697" s="84"/>
      <c r="Y697" s="84"/>
      <c r="Z697" s="84"/>
    </row>
    <row r="698" spans="1:26" ht="12.75" customHeight="1" x14ac:dyDescent="0.35">
      <c r="A698" s="84"/>
      <c r="B698" s="90"/>
      <c r="C698" s="91"/>
      <c r="D698" s="91"/>
      <c r="E698" s="91"/>
      <c r="F698" s="84"/>
      <c r="G698" s="84"/>
      <c r="H698" s="84"/>
      <c r="I698" s="84"/>
      <c r="J698" s="84"/>
      <c r="K698" s="84"/>
      <c r="L698" s="84"/>
      <c r="M698" s="84"/>
      <c r="N698" s="84"/>
      <c r="O698" s="84"/>
      <c r="P698" s="84"/>
      <c r="Q698" s="84"/>
      <c r="R698" s="84"/>
      <c r="S698" s="84"/>
      <c r="T698" s="84"/>
      <c r="U698" s="84"/>
      <c r="V698" s="84"/>
      <c r="W698" s="84"/>
      <c r="X698" s="84"/>
      <c r="Y698" s="84"/>
      <c r="Z698" s="84"/>
    </row>
    <row r="699" spans="1:26" ht="12.75" customHeight="1" x14ac:dyDescent="0.35">
      <c r="A699" s="84"/>
      <c r="B699" s="90"/>
      <c r="C699" s="91"/>
      <c r="D699" s="91"/>
      <c r="E699" s="91"/>
      <c r="F699" s="84"/>
      <c r="G699" s="84"/>
      <c r="H699" s="84"/>
      <c r="I699" s="84"/>
      <c r="J699" s="84"/>
      <c r="K699" s="84"/>
      <c r="L699" s="84"/>
      <c r="M699" s="84"/>
      <c r="N699" s="84"/>
      <c r="O699" s="84"/>
      <c r="P699" s="84"/>
      <c r="Q699" s="84"/>
      <c r="R699" s="84"/>
      <c r="S699" s="84"/>
      <c r="T699" s="84"/>
      <c r="U699" s="84"/>
      <c r="V699" s="84"/>
      <c r="W699" s="84"/>
      <c r="X699" s="84"/>
      <c r="Y699" s="84"/>
      <c r="Z699" s="84"/>
    </row>
    <row r="700" spans="1:26" ht="12.75" customHeight="1" x14ac:dyDescent="0.35">
      <c r="A700" s="84"/>
      <c r="B700" s="90"/>
      <c r="C700" s="91"/>
      <c r="D700" s="91"/>
      <c r="E700" s="91"/>
      <c r="F700" s="84"/>
      <c r="G700" s="84"/>
      <c r="H700" s="84"/>
      <c r="I700" s="84"/>
      <c r="J700" s="84"/>
      <c r="K700" s="84"/>
      <c r="L700" s="84"/>
      <c r="M700" s="84"/>
      <c r="N700" s="84"/>
      <c r="O700" s="84"/>
      <c r="P700" s="84"/>
      <c r="Q700" s="84"/>
      <c r="R700" s="84"/>
      <c r="S700" s="84"/>
      <c r="T700" s="84"/>
      <c r="U700" s="84"/>
      <c r="V700" s="84"/>
      <c r="W700" s="84"/>
      <c r="X700" s="84"/>
      <c r="Y700" s="84"/>
      <c r="Z700" s="84"/>
    </row>
    <row r="701" spans="1:26" ht="12.75" customHeight="1" x14ac:dyDescent="0.35">
      <c r="A701" s="84"/>
      <c r="B701" s="90"/>
      <c r="C701" s="91"/>
      <c r="D701" s="91"/>
      <c r="E701" s="91"/>
      <c r="F701" s="84"/>
      <c r="G701" s="84"/>
      <c r="H701" s="84"/>
      <c r="I701" s="84"/>
      <c r="J701" s="84"/>
      <c r="K701" s="84"/>
      <c r="L701" s="84"/>
      <c r="M701" s="84"/>
      <c r="N701" s="84"/>
      <c r="O701" s="84"/>
      <c r="P701" s="84"/>
      <c r="Q701" s="84"/>
      <c r="R701" s="84"/>
      <c r="S701" s="84"/>
      <c r="T701" s="84"/>
      <c r="U701" s="84"/>
      <c r="V701" s="84"/>
      <c r="W701" s="84"/>
      <c r="X701" s="84"/>
      <c r="Y701" s="84"/>
      <c r="Z701" s="84"/>
    </row>
    <row r="702" spans="1:26" ht="12.75" customHeight="1" x14ac:dyDescent="0.35">
      <c r="A702" s="84"/>
      <c r="B702" s="90"/>
      <c r="C702" s="91"/>
      <c r="D702" s="91"/>
      <c r="E702" s="91"/>
      <c r="F702" s="84"/>
      <c r="G702" s="84"/>
      <c r="H702" s="84"/>
      <c r="I702" s="84"/>
      <c r="J702" s="84"/>
      <c r="K702" s="84"/>
      <c r="L702" s="84"/>
      <c r="M702" s="84"/>
      <c r="N702" s="84"/>
      <c r="O702" s="84"/>
      <c r="P702" s="84"/>
      <c r="Q702" s="84"/>
      <c r="R702" s="84"/>
      <c r="S702" s="84"/>
      <c r="T702" s="84"/>
      <c r="U702" s="84"/>
      <c r="V702" s="84"/>
      <c r="W702" s="84"/>
      <c r="X702" s="84"/>
      <c r="Y702" s="84"/>
      <c r="Z702" s="84"/>
    </row>
    <row r="703" spans="1:26" ht="12.75" customHeight="1" x14ac:dyDescent="0.35">
      <c r="A703" s="84"/>
      <c r="B703" s="90"/>
      <c r="C703" s="91"/>
      <c r="D703" s="91"/>
      <c r="E703" s="91"/>
      <c r="F703" s="84"/>
      <c r="G703" s="84"/>
      <c r="H703" s="84"/>
      <c r="I703" s="84"/>
      <c r="J703" s="84"/>
      <c r="K703" s="84"/>
      <c r="L703" s="84"/>
      <c r="M703" s="84"/>
      <c r="N703" s="84"/>
      <c r="O703" s="84"/>
      <c r="P703" s="84"/>
      <c r="Q703" s="84"/>
      <c r="R703" s="84"/>
      <c r="S703" s="84"/>
      <c r="T703" s="84"/>
      <c r="U703" s="84"/>
      <c r="V703" s="84"/>
      <c r="W703" s="84"/>
      <c r="X703" s="84"/>
      <c r="Y703" s="84"/>
      <c r="Z703" s="84"/>
    </row>
    <row r="704" spans="1:26" ht="12.75" customHeight="1" x14ac:dyDescent="0.35">
      <c r="A704" s="84"/>
      <c r="B704" s="90"/>
      <c r="C704" s="91"/>
      <c r="D704" s="91"/>
      <c r="E704" s="91"/>
      <c r="F704" s="84"/>
      <c r="G704" s="84"/>
      <c r="H704" s="84"/>
      <c r="I704" s="84"/>
      <c r="J704" s="84"/>
      <c r="K704" s="84"/>
      <c r="L704" s="84"/>
      <c r="M704" s="84"/>
      <c r="N704" s="84"/>
      <c r="O704" s="84"/>
      <c r="P704" s="84"/>
      <c r="Q704" s="84"/>
      <c r="R704" s="84"/>
      <c r="S704" s="84"/>
      <c r="T704" s="84"/>
      <c r="U704" s="84"/>
      <c r="V704" s="84"/>
      <c r="W704" s="84"/>
      <c r="X704" s="84"/>
      <c r="Y704" s="84"/>
      <c r="Z704" s="84"/>
    </row>
    <row r="705" spans="1:26" ht="12.75" customHeight="1" x14ac:dyDescent="0.35">
      <c r="A705" s="84"/>
      <c r="B705" s="90"/>
      <c r="C705" s="91"/>
      <c r="D705" s="91"/>
      <c r="E705" s="91"/>
      <c r="F705" s="84"/>
      <c r="G705" s="84"/>
      <c r="H705" s="84"/>
      <c r="I705" s="84"/>
      <c r="J705" s="84"/>
      <c r="K705" s="84"/>
      <c r="L705" s="84"/>
      <c r="M705" s="84"/>
      <c r="N705" s="84"/>
      <c r="O705" s="84"/>
      <c r="P705" s="84"/>
      <c r="Q705" s="84"/>
      <c r="R705" s="84"/>
      <c r="S705" s="84"/>
      <c r="T705" s="84"/>
      <c r="U705" s="84"/>
      <c r="V705" s="84"/>
      <c r="W705" s="84"/>
      <c r="X705" s="84"/>
      <c r="Y705" s="84"/>
      <c r="Z705" s="84"/>
    </row>
    <row r="706" spans="1:26" ht="12.75" customHeight="1" x14ac:dyDescent="0.35">
      <c r="A706" s="84"/>
      <c r="B706" s="90"/>
      <c r="C706" s="91"/>
      <c r="D706" s="91"/>
      <c r="E706" s="91"/>
      <c r="F706" s="84"/>
      <c r="G706" s="84"/>
      <c r="H706" s="84"/>
      <c r="I706" s="84"/>
      <c r="J706" s="84"/>
      <c r="K706" s="84"/>
      <c r="L706" s="84"/>
      <c r="M706" s="84"/>
      <c r="N706" s="84"/>
      <c r="O706" s="84"/>
      <c r="P706" s="84"/>
      <c r="Q706" s="84"/>
      <c r="R706" s="84"/>
      <c r="S706" s="84"/>
      <c r="T706" s="84"/>
      <c r="U706" s="84"/>
      <c r="V706" s="84"/>
      <c r="W706" s="84"/>
      <c r="X706" s="84"/>
      <c r="Y706" s="84"/>
      <c r="Z706" s="84"/>
    </row>
    <row r="707" spans="1:26" ht="12.75" customHeight="1" x14ac:dyDescent="0.35">
      <c r="A707" s="84"/>
      <c r="B707" s="90"/>
      <c r="C707" s="91"/>
      <c r="D707" s="91"/>
      <c r="E707" s="91"/>
      <c r="F707" s="84"/>
      <c r="G707" s="84"/>
      <c r="H707" s="84"/>
      <c r="I707" s="84"/>
      <c r="J707" s="84"/>
      <c r="K707" s="84"/>
      <c r="L707" s="84"/>
      <c r="M707" s="84"/>
      <c r="N707" s="84"/>
      <c r="O707" s="84"/>
      <c r="P707" s="84"/>
      <c r="Q707" s="84"/>
      <c r="R707" s="84"/>
      <c r="S707" s="84"/>
      <c r="T707" s="84"/>
      <c r="U707" s="84"/>
      <c r="V707" s="84"/>
      <c r="W707" s="84"/>
      <c r="X707" s="84"/>
      <c r="Y707" s="84"/>
      <c r="Z707" s="84"/>
    </row>
    <row r="708" spans="1:26" ht="12.75" customHeight="1" x14ac:dyDescent="0.35">
      <c r="A708" s="84"/>
      <c r="B708" s="90"/>
      <c r="C708" s="91"/>
      <c r="D708" s="91"/>
      <c r="E708" s="91"/>
      <c r="F708" s="84"/>
      <c r="G708" s="84"/>
      <c r="H708" s="84"/>
      <c r="I708" s="84"/>
      <c r="J708" s="84"/>
      <c r="K708" s="84"/>
      <c r="L708" s="84"/>
      <c r="M708" s="84"/>
      <c r="N708" s="84"/>
      <c r="O708" s="84"/>
      <c r="P708" s="84"/>
      <c r="Q708" s="84"/>
      <c r="R708" s="84"/>
      <c r="S708" s="84"/>
      <c r="T708" s="84"/>
      <c r="U708" s="84"/>
      <c r="V708" s="84"/>
      <c r="W708" s="84"/>
      <c r="X708" s="84"/>
      <c r="Y708" s="84"/>
      <c r="Z708" s="84"/>
    </row>
    <row r="709" spans="1:26" ht="12.75" customHeight="1" x14ac:dyDescent="0.35">
      <c r="A709" s="84"/>
      <c r="B709" s="90"/>
      <c r="C709" s="91"/>
      <c r="D709" s="91"/>
      <c r="E709" s="91"/>
      <c r="F709" s="84"/>
      <c r="G709" s="84"/>
      <c r="H709" s="84"/>
      <c r="I709" s="84"/>
      <c r="J709" s="84"/>
      <c r="K709" s="84"/>
      <c r="L709" s="84"/>
      <c r="M709" s="84"/>
      <c r="N709" s="84"/>
      <c r="O709" s="84"/>
      <c r="P709" s="84"/>
      <c r="Q709" s="84"/>
      <c r="R709" s="84"/>
      <c r="S709" s="84"/>
      <c r="T709" s="84"/>
      <c r="U709" s="84"/>
      <c r="V709" s="84"/>
      <c r="W709" s="84"/>
      <c r="X709" s="84"/>
      <c r="Y709" s="84"/>
      <c r="Z709" s="84"/>
    </row>
    <row r="710" spans="1:26" ht="12.75" customHeight="1" x14ac:dyDescent="0.35">
      <c r="A710" s="84"/>
      <c r="B710" s="90"/>
      <c r="C710" s="91"/>
      <c r="D710" s="91"/>
      <c r="E710" s="91"/>
      <c r="F710" s="84"/>
      <c r="G710" s="84"/>
      <c r="H710" s="84"/>
      <c r="I710" s="84"/>
      <c r="J710" s="84"/>
      <c r="K710" s="84"/>
      <c r="L710" s="84"/>
      <c r="M710" s="84"/>
      <c r="N710" s="84"/>
      <c r="O710" s="84"/>
      <c r="P710" s="84"/>
      <c r="Q710" s="84"/>
      <c r="R710" s="84"/>
      <c r="S710" s="84"/>
      <c r="T710" s="84"/>
      <c r="U710" s="84"/>
      <c r="V710" s="84"/>
      <c r="W710" s="84"/>
      <c r="X710" s="84"/>
      <c r="Y710" s="84"/>
      <c r="Z710" s="84"/>
    </row>
    <row r="711" spans="1:26" ht="12.75" customHeight="1" x14ac:dyDescent="0.35">
      <c r="A711" s="84"/>
      <c r="B711" s="90"/>
      <c r="C711" s="91"/>
      <c r="D711" s="91"/>
      <c r="E711" s="91"/>
      <c r="F711" s="84"/>
      <c r="G711" s="84"/>
      <c r="H711" s="84"/>
      <c r="I711" s="84"/>
      <c r="J711" s="84"/>
      <c r="K711" s="84"/>
      <c r="L711" s="84"/>
      <c r="M711" s="84"/>
      <c r="N711" s="84"/>
      <c r="O711" s="84"/>
      <c r="P711" s="84"/>
      <c r="Q711" s="84"/>
      <c r="R711" s="84"/>
      <c r="S711" s="84"/>
      <c r="T711" s="84"/>
      <c r="U711" s="84"/>
      <c r="V711" s="84"/>
      <c r="W711" s="84"/>
      <c r="X711" s="84"/>
      <c r="Y711" s="84"/>
      <c r="Z711" s="84"/>
    </row>
    <row r="712" spans="1:26" ht="12.75" customHeight="1" x14ac:dyDescent="0.35">
      <c r="A712" s="84"/>
      <c r="B712" s="90"/>
      <c r="C712" s="91"/>
      <c r="D712" s="91"/>
      <c r="E712" s="91"/>
      <c r="F712" s="84"/>
      <c r="G712" s="84"/>
      <c r="H712" s="84"/>
      <c r="I712" s="84"/>
      <c r="J712" s="84"/>
      <c r="K712" s="84"/>
      <c r="L712" s="84"/>
      <c r="M712" s="84"/>
      <c r="N712" s="84"/>
      <c r="O712" s="84"/>
      <c r="P712" s="84"/>
      <c r="Q712" s="84"/>
      <c r="R712" s="84"/>
      <c r="S712" s="84"/>
      <c r="T712" s="84"/>
      <c r="U712" s="84"/>
      <c r="V712" s="84"/>
      <c r="W712" s="84"/>
      <c r="X712" s="84"/>
      <c r="Y712" s="84"/>
      <c r="Z712" s="84"/>
    </row>
    <row r="713" spans="1:26" ht="12.75" customHeight="1" x14ac:dyDescent="0.35">
      <c r="A713" s="84"/>
      <c r="B713" s="90"/>
      <c r="C713" s="91"/>
      <c r="D713" s="91"/>
      <c r="E713" s="91"/>
      <c r="F713" s="84"/>
      <c r="G713" s="84"/>
      <c r="H713" s="84"/>
      <c r="I713" s="84"/>
      <c r="J713" s="84"/>
      <c r="K713" s="84"/>
      <c r="L713" s="84"/>
      <c r="M713" s="84"/>
      <c r="N713" s="84"/>
      <c r="O713" s="84"/>
      <c r="P713" s="84"/>
      <c r="Q713" s="84"/>
      <c r="R713" s="84"/>
      <c r="S713" s="84"/>
      <c r="T713" s="84"/>
      <c r="U713" s="84"/>
      <c r="V713" s="84"/>
      <c r="W713" s="84"/>
      <c r="X713" s="84"/>
      <c r="Y713" s="84"/>
      <c r="Z713" s="84"/>
    </row>
    <row r="714" spans="1:26" ht="12.75" customHeight="1" x14ac:dyDescent="0.35">
      <c r="A714" s="84"/>
      <c r="B714" s="90"/>
      <c r="C714" s="91"/>
      <c r="D714" s="91"/>
      <c r="E714" s="91"/>
      <c r="F714" s="84"/>
      <c r="G714" s="84"/>
      <c r="H714" s="84"/>
      <c r="I714" s="84"/>
      <c r="J714" s="84"/>
      <c r="K714" s="84"/>
      <c r="L714" s="84"/>
      <c r="M714" s="84"/>
      <c r="N714" s="84"/>
      <c r="O714" s="84"/>
      <c r="P714" s="84"/>
      <c r="Q714" s="84"/>
      <c r="R714" s="84"/>
      <c r="S714" s="84"/>
      <c r="T714" s="84"/>
      <c r="U714" s="84"/>
      <c r="V714" s="84"/>
      <c r="W714" s="84"/>
      <c r="X714" s="84"/>
      <c r="Y714" s="84"/>
      <c r="Z714" s="84"/>
    </row>
    <row r="715" spans="1:26" ht="12.75" customHeight="1" x14ac:dyDescent="0.35">
      <c r="A715" s="84"/>
      <c r="B715" s="90"/>
      <c r="C715" s="91"/>
      <c r="D715" s="91"/>
      <c r="E715" s="91"/>
      <c r="F715" s="84"/>
      <c r="G715" s="84"/>
      <c r="H715" s="84"/>
      <c r="I715" s="84"/>
      <c r="J715" s="84"/>
      <c r="K715" s="84"/>
      <c r="L715" s="84"/>
      <c r="M715" s="84"/>
      <c r="N715" s="84"/>
      <c r="O715" s="84"/>
      <c r="P715" s="84"/>
      <c r="Q715" s="84"/>
      <c r="R715" s="84"/>
      <c r="S715" s="84"/>
      <c r="T715" s="84"/>
      <c r="U715" s="84"/>
      <c r="V715" s="84"/>
      <c r="W715" s="84"/>
      <c r="X715" s="84"/>
      <c r="Y715" s="84"/>
      <c r="Z715" s="84"/>
    </row>
    <row r="716" spans="1:26" ht="12.75" customHeight="1" x14ac:dyDescent="0.35">
      <c r="A716" s="84"/>
      <c r="B716" s="90"/>
      <c r="C716" s="91"/>
      <c r="D716" s="91"/>
      <c r="E716" s="91"/>
      <c r="F716" s="84"/>
      <c r="G716" s="84"/>
      <c r="H716" s="84"/>
      <c r="I716" s="84"/>
      <c r="J716" s="84"/>
      <c r="K716" s="84"/>
      <c r="L716" s="84"/>
      <c r="M716" s="84"/>
      <c r="N716" s="84"/>
      <c r="O716" s="84"/>
      <c r="P716" s="84"/>
      <c r="Q716" s="84"/>
      <c r="R716" s="84"/>
      <c r="S716" s="84"/>
      <c r="T716" s="84"/>
      <c r="U716" s="84"/>
      <c r="V716" s="84"/>
      <c r="W716" s="84"/>
      <c r="X716" s="84"/>
      <c r="Y716" s="84"/>
      <c r="Z716" s="84"/>
    </row>
    <row r="717" spans="1:26" ht="12.75" customHeight="1" x14ac:dyDescent="0.35">
      <c r="A717" s="84"/>
      <c r="B717" s="90"/>
      <c r="C717" s="91"/>
      <c r="D717" s="91"/>
      <c r="E717" s="91"/>
      <c r="F717" s="84"/>
      <c r="G717" s="84"/>
      <c r="H717" s="84"/>
      <c r="I717" s="84"/>
      <c r="J717" s="84"/>
      <c r="K717" s="84"/>
      <c r="L717" s="84"/>
      <c r="M717" s="84"/>
      <c r="N717" s="84"/>
      <c r="O717" s="84"/>
      <c r="P717" s="84"/>
      <c r="Q717" s="84"/>
      <c r="R717" s="84"/>
      <c r="S717" s="84"/>
      <c r="T717" s="84"/>
      <c r="U717" s="84"/>
      <c r="V717" s="84"/>
      <c r="W717" s="84"/>
      <c r="X717" s="84"/>
      <c r="Y717" s="84"/>
      <c r="Z717" s="84"/>
    </row>
    <row r="718" spans="1:26" ht="12.75" customHeight="1" x14ac:dyDescent="0.35">
      <c r="A718" s="84"/>
      <c r="B718" s="90"/>
      <c r="C718" s="91"/>
      <c r="D718" s="91"/>
      <c r="E718" s="91"/>
      <c r="F718" s="84"/>
      <c r="G718" s="84"/>
      <c r="H718" s="84"/>
      <c r="I718" s="84"/>
      <c r="J718" s="84"/>
      <c r="K718" s="84"/>
      <c r="L718" s="84"/>
      <c r="M718" s="84"/>
      <c r="N718" s="84"/>
      <c r="O718" s="84"/>
      <c r="P718" s="84"/>
      <c r="Q718" s="84"/>
      <c r="R718" s="84"/>
      <c r="S718" s="84"/>
      <c r="T718" s="84"/>
      <c r="U718" s="84"/>
      <c r="V718" s="84"/>
      <c r="W718" s="84"/>
      <c r="X718" s="84"/>
      <c r="Y718" s="84"/>
      <c r="Z718" s="84"/>
    </row>
    <row r="719" spans="1:26" ht="12.75" customHeight="1" x14ac:dyDescent="0.35">
      <c r="A719" s="84"/>
      <c r="B719" s="90"/>
      <c r="C719" s="91"/>
      <c r="D719" s="91"/>
      <c r="E719" s="91"/>
      <c r="F719" s="84"/>
      <c r="G719" s="84"/>
      <c r="H719" s="84"/>
      <c r="I719" s="84"/>
      <c r="J719" s="84"/>
      <c r="K719" s="84"/>
      <c r="L719" s="84"/>
      <c r="M719" s="84"/>
      <c r="N719" s="84"/>
      <c r="O719" s="84"/>
      <c r="P719" s="84"/>
      <c r="Q719" s="84"/>
      <c r="R719" s="84"/>
      <c r="S719" s="84"/>
      <c r="T719" s="84"/>
      <c r="U719" s="84"/>
      <c r="V719" s="84"/>
      <c r="W719" s="84"/>
      <c r="X719" s="84"/>
      <c r="Y719" s="84"/>
      <c r="Z719" s="84"/>
    </row>
    <row r="720" spans="1:26" ht="12.75" customHeight="1" x14ac:dyDescent="0.35">
      <c r="A720" s="84"/>
      <c r="B720" s="90"/>
      <c r="C720" s="91"/>
      <c r="D720" s="91"/>
      <c r="E720" s="91"/>
      <c r="F720" s="84"/>
      <c r="G720" s="84"/>
      <c r="H720" s="84"/>
      <c r="I720" s="84"/>
      <c r="J720" s="84"/>
      <c r="K720" s="84"/>
      <c r="L720" s="84"/>
      <c r="M720" s="84"/>
      <c r="N720" s="84"/>
      <c r="O720" s="84"/>
      <c r="P720" s="84"/>
      <c r="Q720" s="84"/>
      <c r="R720" s="84"/>
      <c r="S720" s="84"/>
      <c r="T720" s="84"/>
      <c r="U720" s="84"/>
      <c r="V720" s="84"/>
      <c r="W720" s="84"/>
      <c r="X720" s="84"/>
      <c r="Y720" s="84"/>
      <c r="Z720" s="84"/>
    </row>
    <row r="721" spans="1:26" ht="12.75" customHeight="1" x14ac:dyDescent="0.35">
      <c r="A721" s="84"/>
      <c r="B721" s="90"/>
      <c r="C721" s="91"/>
      <c r="D721" s="91"/>
      <c r="E721" s="91"/>
      <c r="F721" s="84"/>
      <c r="G721" s="84"/>
      <c r="H721" s="84"/>
      <c r="I721" s="84"/>
      <c r="J721" s="84"/>
      <c r="K721" s="84"/>
      <c r="L721" s="84"/>
      <c r="M721" s="84"/>
      <c r="N721" s="84"/>
      <c r="O721" s="84"/>
      <c r="P721" s="84"/>
      <c r="Q721" s="84"/>
      <c r="R721" s="84"/>
      <c r="S721" s="84"/>
      <c r="T721" s="84"/>
      <c r="U721" s="84"/>
      <c r="V721" s="84"/>
      <c r="W721" s="84"/>
      <c r="X721" s="84"/>
      <c r="Y721" s="84"/>
      <c r="Z721" s="84"/>
    </row>
    <row r="722" spans="1:26" ht="12.75" customHeight="1" x14ac:dyDescent="0.35">
      <c r="A722" s="84"/>
      <c r="B722" s="90"/>
      <c r="C722" s="91"/>
      <c r="D722" s="91"/>
      <c r="E722" s="91"/>
      <c r="F722" s="84"/>
      <c r="G722" s="84"/>
      <c r="H722" s="84"/>
      <c r="I722" s="84"/>
      <c r="J722" s="84"/>
      <c r="K722" s="84"/>
      <c r="L722" s="84"/>
      <c r="M722" s="84"/>
      <c r="N722" s="84"/>
      <c r="O722" s="84"/>
      <c r="P722" s="84"/>
      <c r="Q722" s="84"/>
      <c r="R722" s="84"/>
      <c r="S722" s="84"/>
      <c r="T722" s="84"/>
      <c r="U722" s="84"/>
      <c r="V722" s="84"/>
      <c r="W722" s="84"/>
      <c r="X722" s="84"/>
      <c r="Y722" s="84"/>
      <c r="Z722" s="84"/>
    </row>
    <row r="723" spans="1:26" ht="12.75" customHeight="1" x14ac:dyDescent="0.35">
      <c r="A723" s="84"/>
      <c r="B723" s="90"/>
      <c r="C723" s="91"/>
      <c r="D723" s="91"/>
      <c r="E723" s="91"/>
      <c r="F723" s="84"/>
      <c r="G723" s="84"/>
      <c r="H723" s="84"/>
      <c r="I723" s="84"/>
      <c r="J723" s="84"/>
      <c r="K723" s="84"/>
      <c r="L723" s="84"/>
      <c r="M723" s="84"/>
      <c r="N723" s="84"/>
      <c r="O723" s="84"/>
      <c r="P723" s="84"/>
      <c r="Q723" s="84"/>
      <c r="R723" s="84"/>
      <c r="S723" s="84"/>
      <c r="T723" s="84"/>
      <c r="U723" s="84"/>
      <c r="V723" s="84"/>
      <c r="W723" s="84"/>
      <c r="X723" s="84"/>
      <c r="Y723" s="84"/>
      <c r="Z723" s="84"/>
    </row>
    <row r="724" spans="1:26" ht="12.75" customHeight="1" x14ac:dyDescent="0.35">
      <c r="A724" s="84"/>
      <c r="B724" s="90"/>
      <c r="C724" s="91"/>
      <c r="D724" s="91"/>
      <c r="E724" s="91"/>
      <c r="F724" s="84"/>
      <c r="G724" s="84"/>
      <c r="H724" s="84"/>
      <c r="I724" s="84"/>
      <c r="J724" s="84"/>
      <c r="K724" s="84"/>
      <c r="L724" s="84"/>
      <c r="M724" s="84"/>
      <c r="N724" s="84"/>
      <c r="O724" s="84"/>
      <c r="P724" s="84"/>
      <c r="Q724" s="84"/>
      <c r="R724" s="84"/>
      <c r="S724" s="84"/>
      <c r="T724" s="84"/>
      <c r="U724" s="84"/>
      <c r="V724" s="84"/>
      <c r="W724" s="84"/>
      <c r="X724" s="84"/>
      <c r="Y724" s="84"/>
      <c r="Z724" s="84"/>
    </row>
    <row r="725" spans="1:26" ht="12.75" customHeight="1" x14ac:dyDescent="0.35">
      <c r="A725" s="84"/>
      <c r="B725" s="90"/>
      <c r="C725" s="91"/>
      <c r="D725" s="91"/>
      <c r="E725" s="91"/>
      <c r="F725" s="84"/>
      <c r="G725" s="84"/>
      <c r="H725" s="84"/>
      <c r="I725" s="84"/>
      <c r="J725" s="84"/>
      <c r="K725" s="84"/>
      <c r="L725" s="84"/>
      <c r="M725" s="84"/>
      <c r="N725" s="84"/>
      <c r="O725" s="84"/>
      <c r="P725" s="84"/>
      <c r="Q725" s="84"/>
      <c r="R725" s="84"/>
      <c r="S725" s="84"/>
      <c r="T725" s="84"/>
      <c r="U725" s="84"/>
      <c r="V725" s="84"/>
      <c r="W725" s="84"/>
      <c r="X725" s="84"/>
      <c r="Y725" s="84"/>
      <c r="Z725" s="84"/>
    </row>
    <row r="726" spans="1:26" ht="12.75" customHeight="1" x14ac:dyDescent="0.35">
      <c r="A726" s="84"/>
      <c r="B726" s="90"/>
      <c r="C726" s="91"/>
      <c r="D726" s="91"/>
      <c r="E726" s="91"/>
      <c r="F726" s="84"/>
      <c r="G726" s="84"/>
      <c r="H726" s="84"/>
      <c r="I726" s="84"/>
      <c r="J726" s="84"/>
      <c r="K726" s="84"/>
      <c r="L726" s="84"/>
      <c r="M726" s="84"/>
      <c r="N726" s="84"/>
      <c r="O726" s="84"/>
      <c r="P726" s="84"/>
      <c r="Q726" s="84"/>
      <c r="R726" s="84"/>
      <c r="S726" s="84"/>
      <c r="T726" s="84"/>
      <c r="U726" s="84"/>
      <c r="V726" s="84"/>
      <c r="W726" s="84"/>
      <c r="X726" s="84"/>
      <c r="Y726" s="84"/>
      <c r="Z726" s="84"/>
    </row>
    <row r="727" spans="1:26" ht="12.75" customHeight="1" x14ac:dyDescent="0.35">
      <c r="A727" s="84"/>
      <c r="B727" s="90"/>
      <c r="C727" s="91"/>
      <c r="D727" s="91"/>
      <c r="E727" s="91"/>
      <c r="F727" s="84"/>
      <c r="G727" s="84"/>
      <c r="H727" s="84"/>
      <c r="I727" s="84"/>
      <c r="J727" s="84"/>
      <c r="K727" s="84"/>
      <c r="L727" s="84"/>
      <c r="M727" s="84"/>
      <c r="N727" s="84"/>
      <c r="O727" s="84"/>
      <c r="P727" s="84"/>
      <c r="Q727" s="84"/>
      <c r="R727" s="84"/>
      <c r="S727" s="84"/>
      <c r="T727" s="84"/>
      <c r="U727" s="84"/>
      <c r="V727" s="84"/>
      <c r="W727" s="84"/>
      <c r="X727" s="84"/>
      <c r="Y727" s="84"/>
      <c r="Z727" s="84"/>
    </row>
    <row r="728" spans="1:26" ht="12.75" customHeight="1" x14ac:dyDescent="0.35">
      <c r="A728" s="84"/>
      <c r="B728" s="90"/>
      <c r="C728" s="91"/>
      <c r="D728" s="91"/>
      <c r="E728" s="91"/>
      <c r="F728" s="84"/>
      <c r="G728" s="84"/>
      <c r="H728" s="84"/>
      <c r="I728" s="84"/>
      <c r="J728" s="84"/>
      <c r="K728" s="84"/>
      <c r="L728" s="84"/>
      <c r="M728" s="84"/>
      <c r="N728" s="84"/>
      <c r="O728" s="84"/>
      <c r="P728" s="84"/>
      <c r="Q728" s="84"/>
      <c r="R728" s="84"/>
      <c r="S728" s="84"/>
      <c r="T728" s="84"/>
      <c r="U728" s="84"/>
      <c r="V728" s="84"/>
      <c r="W728" s="84"/>
      <c r="X728" s="84"/>
      <c r="Y728" s="84"/>
      <c r="Z728" s="84"/>
    </row>
    <row r="729" spans="1:26" ht="12.75" customHeight="1" x14ac:dyDescent="0.35">
      <c r="A729" s="84"/>
      <c r="B729" s="90"/>
      <c r="C729" s="91"/>
      <c r="D729" s="91"/>
      <c r="E729" s="91"/>
      <c r="F729" s="84"/>
      <c r="G729" s="84"/>
      <c r="H729" s="84"/>
      <c r="I729" s="84"/>
      <c r="J729" s="84"/>
      <c r="K729" s="84"/>
      <c r="L729" s="84"/>
      <c r="M729" s="84"/>
      <c r="N729" s="84"/>
      <c r="O729" s="84"/>
      <c r="P729" s="84"/>
      <c r="Q729" s="84"/>
      <c r="R729" s="84"/>
      <c r="S729" s="84"/>
      <c r="T729" s="84"/>
      <c r="U729" s="84"/>
      <c r="V729" s="84"/>
      <c r="W729" s="84"/>
      <c r="X729" s="84"/>
      <c r="Y729" s="84"/>
      <c r="Z729" s="84"/>
    </row>
    <row r="730" spans="1:26" ht="12.75" customHeight="1" x14ac:dyDescent="0.35">
      <c r="A730" s="84"/>
      <c r="B730" s="90"/>
      <c r="C730" s="91"/>
      <c r="D730" s="91"/>
      <c r="E730" s="91"/>
      <c r="F730" s="84"/>
      <c r="G730" s="84"/>
      <c r="H730" s="84"/>
      <c r="I730" s="84"/>
      <c r="J730" s="84"/>
      <c r="K730" s="84"/>
      <c r="L730" s="84"/>
      <c r="M730" s="84"/>
      <c r="N730" s="84"/>
      <c r="O730" s="84"/>
      <c r="P730" s="84"/>
      <c r="Q730" s="84"/>
      <c r="R730" s="84"/>
      <c r="S730" s="84"/>
      <c r="T730" s="84"/>
      <c r="U730" s="84"/>
      <c r="V730" s="84"/>
      <c r="W730" s="84"/>
      <c r="X730" s="84"/>
      <c r="Y730" s="84"/>
      <c r="Z730" s="84"/>
    </row>
    <row r="731" spans="1:26" ht="12.75" customHeight="1" x14ac:dyDescent="0.35">
      <c r="A731" s="84"/>
      <c r="B731" s="90"/>
      <c r="C731" s="91"/>
      <c r="D731" s="91"/>
      <c r="E731" s="91"/>
      <c r="F731" s="84"/>
      <c r="G731" s="84"/>
      <c r="H731" s="84"/>
      <c r="I731" s="84"/>
      <c r="J731" s="84"/>
      <c r="K731" s="84"/>
      <c r="L731" s="84"/>
      <c r="M731" s="84"/>
      <c r="N731" s="84"/>
      <c r="O731" s="84"/>
      <c r="P731" s="84"/>
      <c r="Q731" s="84"/>
      <c r="R731" s="84"/>
      <c r="S731" s="84"/>
      <c r="T731" s="84"/>
      <c r="U731" s="84"/>
      <c r="V731" s="84"/>
      <c r="W731" s="84"/>
      <c r="X731" s="84"/>
      <c r="Y731" s="84"/>
      <c r="Z731" s="84"/>
    </row>
    <row r="732" spans="1:26" ht="12.75" customHeight="1" x14ac:dyDescent="0.35">
      <c r="A732" s="84"/>
      <c r="B732" s="90"/>
      <c r="C732" s="91"/>
      <c r="D732" s="91"/>
      <c r="E732" s="91"/>
      <c r="F732" s="84"/>
      <c r="G732" s="84"/>
      <c r="H732" s="84"/>
      <c r="I732" s="84"/>
      <c r="J732" s="84"/>
      <c r="K732" s="84"/>
      <c r="L732" s="84"/>
      <c r="M732" s="84"/>
      <c r="N732" s="84"/>
      <c r="O732" s="84"/>
      <c r="P732" s="84"/>
      <c r="Q732" s="84"/>
      <c r="R732" s="84"/>
      <c r="S732" s="84"/>
      <c r="T732" s="84"/>
      <c r="U732" s="84"/>
      <c r="V732" s="84"/>
      <c r="W732" s="84"/>
      <c r="X732" s="84"/>
      <c r="Y732" s="84"/>
      <c r="Z732" s="84"/>
    </row>
    <row r="733" spans="1:26" ht="12.75" customHeight="1" x14ac:dyDescent="0.35">
      <c r="A733" s="84"/>
      <c r="B733" s="90"/>
      <c r="C733" s="91"/>
      <c r="D733" s="91"/>
      <c r="E733" s="91"/>
      <c r="F733" s="84"/>
      <c r="G733" s="84"/>
      <c r="H733" s="84"/>
      <c r="I733" s="84"/>
      <c r="J733" s="84"/>
      <c r="K733" s="84"/>
      <c r="L733" s="84"/>
      <c r="M733" s="84"/>
      <c r="N733" s="84"/>
      <c r="O733" s="84"/>
      <c r="P733" s="84"/>
      <c r="Q733" s="84"/>
      <c r="R733" s="84"/>
      <c r="S733" s="84"/>
      <c r="T733" s="84"/>
      <c r="U733" s="84"/>
      <c r="V733" s="84"/>
      <c r="W733" s="84"/>
      <c r="X733" s="84"/>
      <c r="Y733" s="84"/>
      <c r="Z733" s="84"/>
    </row>
    <row r="734" spans="1:26" ht="12.75" customHeight="1" x14ac:dyDescent="0.35">
      <c r="A734" s="84"/>
      <c r="B734" s="90"/>
      <c r="C734" s="91"/>
      <c r="D734" s="91"/>
      <c r="E734" s="91"/>
      <c r="F734" s="84"/>
      <c r="G734" s="84"/>
      <c r="H734" s="84"/>
      <c r="I734" s="84"/>
      <c r="J734" s="84"/>
      <c r="K734" s="84"/>
      <c r="L734" s="84"/>
      <c r="M734" s="84"/>
      <c r="N734" s="84"/>
      <c r="O734" s="84"/>
      <c r="P734" s="84"/>
      <c r="Q734" s="84"/>
      <c r="R734" s="84"/>
      <c r="S734" s="84"/>
      <c r="T734" s="84"/>
      <c r="U734" s="84"/>
      <c r="V734" s="84"/>
      <c r="W734" s="84"/>
      <c r="X734" s="84"/>
      <c r="Y734" s="84"/>
      <c r="Z734" s="84"/>
    </row>
    <row r="735" spans="1:26" ht="12.75" customHeight="1" x14ac:dyDescent="0.35">
      <c r="A735" s="84"/>
      <c r="B735" s="90"/>
      <c r="C735" s="91"/>
      <c r="D735" s="91"/>
      <c r="E735" s="91"/>
      <c r="F735" s="84"/>
      <c r="G735" s="84"/>
      <c r="H735" s="84"/>
      <c r="I735" s="84"/>
      <c r="J735" s="84"/>
      <c r="K735" s="84"/>
      <c r="L735" s="84"/>
      <c r="M735" s="84"/>
      <c r="N735" s="84"/>
      <c r="O735" s="84"/>
      <c r="P735" s="84"/>
      <c r="Q735" s="84"/>
      <c r="R735" s="84"/>
      <c r="S735" s="84"/>
      <c r="T735" s="84"/>
      <c r="U735" s="84"/>
      <c r="V735" s="84"/>
      <c r="W735" s="84"/>
      <c r="X735" s="84"/>
      <c r="Y735" s="84"/>
      <c r="Z735" s="84"/>
    </row>
    <row r="736" spans="1:26" ht="12.75" customHeight="1" x14ac:dyDescent="0.35">
      <c r="A736" s="84"/>
      <c r="B736" s="90"/>
      <c r="C736" s="91"/>
      <c r="D736" s="91"/>
      <c r="E736" s="91"/>
      <c r="F736" s="84"/>
      <c r="G736" s="84"/>
      <c r="H736" s="84"/>
      <c r="I736" s="84"/>
      <c r="J736" s="84"/>
      <c r="K736" s="84"/>
      <c r="L736" s="84"/>
      <c r="M736" s="84"/>
      <c r="N736" s="84"/>
      <c r="O736" s="84"/>
      <c r="P736" s="84"/>
      <c r="Q736" s="84"/>
      <c r="R736" s="84"/>
      <c r="S736" s="84"/>
      <c r="T736" s="84"/>
      <c r="U736" s="84"/>
      <c r="V736" s="84"/>
      <c r="W736" s="84"/>
      <c r="X736" s="84"/>
      <c r="Y736" s="84"/>
      <c r="Z736" s="84"/>
    </row>
    <row r="737" spans="1:26" ht="12.75" customHeight="1" x14ac:dyDescent="0.35">
      <c r="A737" s="84"/>
      <c r="B737" s="90"/>
      <c r="C737" s="91"/>
      <c r="D737" s="91"/>
      <c r="E737" s="91"/>
      <c r="F737" s="84"/>
      <c r="G737" s="84"/>
      <c r="H737" s="84"/>
      <c r="I737" s="84"/>
      <c r="J737" s="84"/>
      <c r="K737" s="84"/>
      <c r="L737" s="84"/>
      <c r="M737" s="84"/>
      <c r="N737" s="84"/>
      <c r="O737" s="84"/>
      <c r="P737" s="84"/>
      <c r="Q737" s="84"/>
      <c r="R737" s="84"/>
      <c r="S737" s="84"/>
      <c r="T737" s="84"/>
      <c r="U737" s="84"/>
      <c r="V737" s="84"/>
      <c r="W737" s="84"/>
      <c r="X737" s="84"/>
      <c r="Y737" s="84"/>
      <c r="Z737" s="84"/>
    </row>
    <row r="738" spans="1:26" ht="12.75" customHeight="1" x14ac:dyDescent="0.35">
      <c r="A738" s="84"/>
      <c r="B738" s="90"/>
      <c r="C738" s="91"/>
      <c r="D738" s="91"/>
      <c r="E738" s="91"/>
      <c r="F738" s="84"/>
      <c r="G738" s="84"/>
      <c r="H738" s="84"/>
      <c r="I738" s="84"/>
      <c r="J738" s="84"/>
      <c r="K738" s="84"/>
      <c r="L738" s="84"/>
      <c r="M738" s="84"/>
      <c r="N738" s="84"/>
      <c r="O738" s="84"/>
      <c r="P738" s="84"/>
      <c r="Q738" s="84"/>
      <c r="R738" s="84"/>
      <c r="S738" s="84"/>
      <c r="T738" s="84"/>
      <c r="U738" s="84"/>
      <c r="V738" s="84"/>
      <c r="W738" s="84"/>
      <c r="X738" s="84"/>
      <c r="Y738" s="84"/>
      <c r="Z738" s="84"/>
    </row>
    <row r="739" spans="1:26" ht="12.75" customHeight="1" x14ac:dyDescent="0.35">
      <c r="A739" s="84"/>
      <c r="B739" s="90"/>
      <c r="C739" s="91"/>
      <c r="D739" s="91"/>
      <c r="E739" s="91"/>
      <c r="F739" s="84"/>
      <c r="G739" s="84"/>
      <c r="H739" s="84"/>
      <c r="I739" s="84"/>
      <c r="J739" s="84"/>
      <c r="K739" s="84"/>
      <c r="L739" s="84"/>
      <c r="M739" s="84"/>
      <c r="N739" s="84"/>
      <c r="O739" s="84"/>
      <c r="P739" s="84"/>
      <c r="Q739" s="84"/>
      <c r="R739" s="84"/>
      <c r="S739" s="84"/>
      <c r="T739" s="84"/>
      <c r="U739" s="84"/>
      <c r="V739" s="84"/>
      <c r="W739" s="84"/>
      <c r="X739" s="84"/>
      <c r="Y739" s="84"/>
      <c r="Z739" s="84"/>
    </row>
    <row r="740" spans="1:26" ht="12.75" customHeight="1" x14ac:dyDescent="0.35">
      <c r="A740" s="84"/>
      <c r="B740" s="90"/>
      <c r="C740" s="91"/>
      <c r="D740" s="91"/>
      <c r="E740" s="91"/>
      <c r="F740" s="84"/>
      <c r="G740" s="84"/>
      <c r="H740" s="84"/>
      <c r="I740" s="84"/>
      <c r="J740" s="84"/>
      <c r="K740" s="84"/>
      <c r="L740" s="84"/>
      <c r="M740" s="84"/>
      <c r="N740" s="84"/>
      <c r="O740" s="84"/>
      <c r="P740" s="84"/>
      <c r="Q740" s="84"/>
      <c r="R740" s="84"/>
      <c r="S740" s="84"/>
      <c r="T740" s="84"/>
      <c r="U740" s="84"/>
      <c r="V740" s="84"/>
      <c r="W740" s="84"/>
      <c r="X740" s="84"/>
      <c r="Y740" s="84"/>
      <c r="Z740" s="84"/>
    </row>
    <row r="741" spans="1:26" ht="12.75" customHeight="1" x14ac:dyDescent="0.35">
      <c r="A741" s="84"/>
      <c r="B741" s="90"/>
      <c r="C741" s="91"/>
      <c r="D741" s="91"/>
      <c r="E741" s="91"/>
      <c r="F741" s="84"/>
      <c r="G741" s="84"/>
      <c r="H741" s="84"/>
      <c r="I741" s="84"/>
      <c r="J741" s="84"/>
      <c r="K741" s="84"/>
      <c r="L741" s="84"/>
      <c r="M741" s="84"/>
      <c r="N741" s="84"/>
      <c r="O741" s="84"/>
      <c r="P741" s="84"/>
      <c r="Q741" s="84"/>
      <c r="R741" s="84"/>
      <c r="S741" s="84"/>
      <c r="T741" s="84"/>
      <c r="U741" s="84"/>
      <c r="V741" s="84"/>
      <c r="W741" s="84"/>
      <c r="X741" s="84"/>
      <c r="Y741" s="84"/>
      <c r="Z741" s="84"/>
    </row>
    <row r="742" spans="1:26" ht="12.75" customHeight="1" x14ac:dyDescent="0.35">
      <c r="A742" s="84"/>
      <c r="B742" s="90"/>
      <c r="C742" s="91"/>
      <c r="D742" s="91"/>
      <c r="E742" s="91"/>
      <c r="F742" s="84"/>
      <c r="G742" s="84"/>
      <c r="H742" s="84"/>
      <c r="I742" s="84"/>
      <c r="J742" s="84"/>
      <c r="K742" s="84"/>
      <c r="L742" s="84"/>
      <c r="M742" s="84"/>
      <c r="N742" s="84"/>
      <c r="O742" s="84"/>
      <c r="P742" s="84"/>
      <c r="Q742" s="84"/>
      <c r="R742" s="84"/>
      <c r="S742" s="84"/>
      <c r="T742" s="84"/>
      <c r="U742" s="84"/>
      <c r="V742" s="84"/>
      <c r="W742" s="84"/>
      <c r="X742" s="84"/>
      <c r="Y742" s="84"/>
      <c r="Z742" s="84"/>
    </row>
    <row r="743" spans="1:26" ht="12.75" customHeight="1" x14ac:dyDescent="0.35">
      <c r="A743" s="84"/>
      <c r="B743" s="90"/>
      <c r="C743" s="91"/>
      <c r="D743" s="91"/>
      <c r="E743" s="91"/>
      <c r="F743" s="84"/>
      <c r="G743" s="84"/>
      <c r="H743" s="84"/>
      <c r="I743" s="84"/>
      <c r="J743" s="84"/>
      <c r="K743" s="84"/>
      <c r="L743" s="84"/>
      <c r="M743" s="84"/>
      <c r="N743" s="84"/>
      <c r="O743" s="84"/>
      <c r="P743" s="84"/>
      <c r="Q743" s="84"/>
      <c r="R743" s="84"/>
      <c r="S743" s="84"/>
      <c r="T743" s="84"/>
      <c r="U743" s="84"/>
      <c r="V743" s="84"/>
      <c r="W743" s="84"/>
      <c r="X743" s="84"/>
      <c r="Y743" s="84"/>
      <c r="Z743" s="84"/>
    </row>
    <row r="744" spans="1:26" ht="12.75" customHeight="1" x14ac:dyDescent="0.35">
      <c r="A744" s="84"/>
      <c r="B744" s="90"/>
      <c r="C744" s="91"/>
      <c r="D744" s="91"/>
      <c r="E744" s="91"/>
      <c r="F744" s="84"/>
      <c r="G744" s="84"/>
      <c r="H744" s="84"/>
      <c r="I744" s="84"/>
      <c r="J744" s="84"/>
      <c r="K744" s="84"/>
      <c r="L744" s="84"/>
      <c r="M744" s="84"/>
      <c r="N744" s="84"/>
      <c r="O744" s="84"/>
      <c r="P744" s="84"/>
      <c r="Q744" s="84"/>
      <c r="R744" s="84"/>
      <c r="S744" s="84"/>
      <c r="T744" s="84"/>
      <c r="U744" s="84"/>
      <c r="V744" s="84"/>
      <c r="W744" s="84"/>
      <c r="X744" s="84"/>
      <c r="Y744" s="84"/>
      <c r="Z744" s="84"/>
    </row>
    <row r="745" spans="1:26" ht="12.75" customHeight="1" x14ac:dyDescent="0.35">
      <c r="A745" s="84"/>
      <c r="B745" s="90"/>
      <c r="C745" s="91"/>
      <c r="D745" s="91"/>
      <c r="E745" s="91"/>
      <c r="F745" s="84"/>
      <c r="G745" s="84"/>
      <c r="H745" s="84"/>
      <c r="I745" s="84"/>
      <c r="J745" s="84"/>
      <c r="K745" s="84"/>
      <c r="L745" s="84"/>
      <c r="M745" s="84"/>
      <c r="N745" s="84"/>
      <c r="O745" s="84"/>
      <c r="P745" s="84"/>
      <c r="Q745" s="84"/>
      <c r="R745" s="84"/>
      <c r="S745" s="84"/>
      <c r="T745" s="84"/>
      <c r="U745" s="84"/>
      <c r="V745" s="84"/>
      <c r="W745" s="84"/>
      <c r="X745" s="84"/>
      <c r="Y745" s="84"/>
      <c r="Z745" s="84"/>
    </row>
    <row r="746" spans="1:26" ht="12.75" customHeight="1" x14ac:dyDescent="0.35">
      <c r="A746" s="84"/>
      <c r="B746" s="90"/>
      <c r="C746" s="91"/>
      <c r="D746" s="91"/>
      <c r="E746" s="91"/>
      <c r="F746" s="84"/>
      <c r="G746" s="84"/>
      <c r="H746" s="84"/>
      <c r="I746" s="84"/>
      <c r="J746" s="84"/>
      <c r="K746" s="84"/>
      <c r="L746" s="84"/>
      <c r="M746" s="84"/>
      <c r="N746" s="84"/>
      <c r="O746" s="84"/>
      <c r="P746" s="84"/>
      <c r="Q746" s="84"/>
      <c r="R746" s="84"/>
      <c r="S746" s="84"/>
      <c r="T746" s="84"/>
      <c r="U746" s="84"/>
      <c r="V746" s="84"/>
      <c r="W746" s="84"/>
      <c r="X746" s="84"/>
      <c r="Y746" s="84"/>
      <c r="Z746" s="84"/>
    </row>
    <row r="747" spans="1:26" ht="12.75" customHeight="1" x14ac:dyDescent="0.35">
      <c r="A747" s="84"/>
      <c r="B747" s="90"/>
      <c r="C747" s="91"/>
      <c r="D747" s="91"/>
      <c r="E747" s="91"/>
      <c r="F747" s="84"/>
      <c r="G747" s="84"/>
      <c r="H747" s="84"/>
      <c r="I747" s="84"/>
      <c r="J747" s="84"/>
      <c r="K747" s="84"/>
      <c r="L747" s="84"/>
      <c r="M747" s="84"/>
      <c r="N747" s="84"/>
      <c r="O747" s="84"/>
      <c r="P747" s="84"/>
      <c r="Q747" s="84"/>
      <c r="R747" s="84"/>
      <c r="S747" s="84"/>
      <c r="T747" s="84"/>
      <c r="U747" s="84"/>
      <c r="V747" s="84"/>
      <c r="W747" s="84"/>
      <c r="X747" s="84"/>
      <c r="Y747" s="84"/>
      <c r="Z747" s="84"/>
    </row>
    <row r="748" spans="1:26" ht="12.75" customHeight="1" x14ac:dyDescent="0.35">
      <c r="A748" s="84"/>
      <c r="B748" s="90"/>
      <c r="C748" s="91"/>
      <c r="D748" s="91"/>
      <c r="E748" s="91"/>
      <c r="F748" s="84"/>
      <c r="G748" s="84"/>
      <c r="H748" s="84"/>
      <c r="I748" s="84"/>
      <c r="J748" s="84"/>
      <c r="K748" s="84"/>
      <c r="L748" s="84"/>
      <c r="M748" s="84"/>
      <c r="N748" s="84"/>
      <c r="O748" s="84"/>
      <c r="P748" s="84"/>
      <c r="Q748" s="84"/>
      <c r="R748" s="84"/>
      <c r="S748" s="84"/>
      <c r="T748" s="84"/>
      <c r="U748" s="84"/>
      <c r="V748" s="84"/>
      <c r="W748" s="84"/>
      <c r="X748" s="84"/>
      <c r="Y748" s="84"/>
      <c r="Z748" s="84"/>
    </row>
    <row r="749" spans="1:26" ht="12.75" customHeight="1" x14ac:dyDescent="0.35">
      <c r="A749" s="84"/>
      <c r="B749" s="90"/>
      <c r="C749" s="91"/>
      <c r="D749" s="91"/>
      <c r="E749" s="91"/>
      <c r="F749" s="84"/>
      <c r="G749" s="84"/>
      <c r="H749" s="84"/>
      <c r="I749" s="84"/>
      <c r="J749" s="84"/>
      <c r="K749" s="84"/>
      <c r="L749" s="84"/>
      <c r="M749" s="84"/>
      <c r="N749" s="84"/>
      <c r="O749" s="84"/>
      <c r="P749" s="84"/>
      <c r="Q749" s="84"/>
      <c r="R749" s="84"/>
      <c r="S749" s="84"/>
      <c r="T749" s="84"/>
      <c r="U749" s="84"/>
      <c r="V749" s="84"/>
      <c r="W749" s="84"/>
      <c r="X749" s="84"/>
      <c r="Y749" s="84"/>
      <c r="Z749" s="84"/>
    </row>
    <row r="750" spans="1:26" ht="12.75" customHeight="1" x14ac:dyDescent="0.35">
      <c r="A750" s="84"/>
      <c r="B750" s="90"/>
      <c r="C750" s="91"/>
      <c r="D750" s="91"/>
      <c r="E750" s="91"/>
      <c r="F750" s="84"/>
      <c r="G750" s="84"/>
      <c r="H750" s="84"/>
      <c r="I750" s="84"/>
      <c r="J750" s="84"/>
      <c r="K750" s="84"/>
      <c r="L750" s="84"/>
      <c r="M750" s="84"/>
      <c r="N750" s="84"/>
      <c r="O750" s="84"/>
      <c r="P750" s="84"/>
      <c r="Q750" s="84"/>
      <c r="R750" s="84"/>
      <c r="S750" s="84"/>
      <c r="T750" s="84"/>
      <c r="U750" s="84"/>
      <c r="V750" s="84"/>
      <c r="W750" s="84"/>
      <c r="X750" s="84"/>
      <c r="Y750" s="84"/>
      <c r="Z750" s="84"/>
    </row>
    <row r="751" spans="1:26" ht="12.75" customHeight="1" x14ac:dyDescent="0.35">
      <c r="A751" s="84"/>
      <c r="B751" s="90"/>
      <c r="C751" s="91"/>
      <c r="D751" s="91"/>
      <c r="E751" s="91"/>
      <c r="F751" s="84"/>
      <c r="G751" s="84"/>
      <c r="H751" s="84"/>
      <c r="I751" s="84"/>
      <c r="J751" s="84"/>
      <c r="K751" s="84"/>
      <c r="L751" s="84"/>
      <c r="M751" s="84"/>
      <c r="N751" s="84"/>
      <c r="O751" s="84"/>
      <c r="P751" s="84"/>
      <c r="Q751" s="84"/>
      <c r="R751" s="84"/>
      <c r="S751" s="84"/>
      <c r="T751" s="84"/>
      <c r="U751" s="84"/>
      <c r="V751" s="84"/>
      <c r="W751" s="84"/>
      <c r="X751" s="84"/>
      <c r="Y751" s="84"/>
      <c r="Z751" s="84"/>
    </row>
    <row r="752" spans="1:26" ht="12.75" customHeight="1" x14ac:dyDescent="0.35">
      <c r="A752" s="84"/>
      <c r="B752" s="90"/>
      <c r="C752" s="91"/>
      <c r="D752" s="91"/>
      <c r="E752" s="91"/>
      <c r="F752" s="84"/>
      <c r="G752" s="84"/>
      <c r="H752" s="84"/>
      <c r="I752" s="84"/>
      <c r="J752" s="84"/>
      <c r="K752" s="84"/>
      <c r="L752" s="84"/>
      <c r="M752" s="84"/>
      <c r="N752" s="84"/>
      <c r="O752" s="84"/>
      <c r="P752" s="84"/>
      <c r="Q752" s="84"/>
      <c r="R752" s="84"/>
      <c r="S752" s="84"/>
      <c r="T752" s="84"/>
      <c r="U752" s="84"/>
      <c r="V752" s="84"/>
      <c r="W752" s="84"/>
      <c r="X752" s="84"/>
      <c r="Y752" s="84"/>
      <c r="Z752" s="84"/>
    </row>
    <row r="753" spans="1:26" ht="12.75" customHeight="1" x14ac:dyDescent="0.35">
      <c r="A753" s="84"/>
      <c r="B753" s="90"/>
      <c r="C753" s="91"/>
      <c r="D753" s="91"/>
      <c r="E753" s="91"/>
      <c r="F753" s="84"/>
      <c r="G753" s="84"/>
      <c r="H753" s="84"/>
      <c r="I753" s="84"/>
      <c r="J753" s="84"/>
      <c r="K753" s="84"/>
      <c r="L753" s="84"/>
      <c r="M753" s="84"/>
      <c r="N753" s="84"/>
      <c r="O753" s="84"/>
      <c r="P753" s="84"/>
      <c r="Q753" s="84"/>
      <c r="R753" s="84"/>
      <c r="S753" s="84"/>
      <c r="T753" s="84"/>
      <c r="U753" s="84"/>
      <c r="V753" s="84"/>
      <c r="W753" s="84"/>
      <c r="X753" s="84"/>
      <c r="Y753" s="84"/>
      <c r="Z753" s="84"/>
    </row>
    <row r="754" spans="1:26" ht="12.75" customHeight="1" x14ac:dyDescent="0.35">
      <c r="A754" s="84"/>
      <c r="B754" s="90"/>
      <c r="C754" s="91"/>
      <c r="D754" s="91"/>
      <c r="E754" s="91"/>
      <c r="F754" s="84"/>
      <c r="G754" s="84"/>
      <c r="H754" s="84"/>
      <c r="I754" s="84"/>
      <c r="J754" s="84"/>
      <c r="K754" s="84"/>
      <c r="L754" s="84"/>
      <c r="M754" s="84"/>
      <c r="N754" s="84"/>
      <c r="O754" s="84"/>
      <c r="P754" s="84"/>
      <c r="Q754" s="84"/>
      <c r="R754" s="84"/>
      <c r="S754" s="84"/>
      <c r="T754" s="84"/>
      <c r="U754" s="84"/>
      <c r="V754" s="84"/>
      <c r="W754" s="84"/>
      <c r="X754" s="84"/>
      <c r="Y754" s="84"/>
      <c r="Z754" s="84"/>
    </row>
    <row r="755" spans="1:26" ht="12.75" customHeight="1" x14ac:dyDescent="0.35">
      <c r="A755" s="84"/>
      <c r="B755" s="90"/>
      <c r="C755" s="91"/>
      <c r="D755" s="91"/>
      <c r="E755" s="91"/>
      <c r="F755" s="84"/>
      <c r="G755" s="84"/>
      <c r="H755" s="84"/>
      <c r="I755" s="84"/>
      <c r="J755" s="84"/>
      <c r="K755" s="84"/>
      <c r="L755" s="84"/>
      <c r="M755" s="84"/>
      <c r="N755" s="84"/>
      <c r="O755" s="84"/>
      <c r="P755" s="84"/>
      <c r="Q755" s="84"/>
      <c r="R755" s="84"/>
      <c r="S755" s="84"/>
      <c r="T755" s="84"/>
      <c r="U755" s="84"/>
      <c r="V755" s="84"/>
      <c r="W755" s="84"/>
      <c r="X755" s="84"/>
      <c r="Y755" s="84"/>
      <c r="Z755" s="84"/>
    </row>
    <row r="756" spans="1:26" ht="12.75" customHeight="1" x14ac:dyDescent="0.35">
      <c r="A756" s="84"/>
      <c r="B756" s="90"/>
      <c r="C756" s="91"/>
      <c r="D756" s="91"/>
      <c r="E756" s="91"/>
      <c r="F756" s="84"/>
      <c r="G756" s="84"/>
      <c r="H756" s="84"/>
      <c r="I756" s="84"/>
      <c r="J756" s="84"/>
      <c r="K756" s="84"/>
      <c r="L756" s="84"/>
      <c r="M756" s="84"/>
      <c r="N756" s="84"/>
      <c r="O756" s="84"/>
      <c r="P756" s="84"/>
      <c r="Q756" s="84"/>
      <c r="R756" s="84"/>
      <c r="S756" s="84"/>
      <c r="T756" s="84"/>
      <c r="U756" s="84"/>
      <c r="V756" s="84"/>
      <c r="W756" s="84"/>
      <c r="X756" s="84"/>
      <c r="Y756" s="84"/>
      <c r="Z756" s="84"/>
    </row>
    <row r="757" spans="1:26" ht="12.75" customHeight="1" x14ac:dyDescent="0.35">
      <c r="A757" s="84"/>
      <c r="B757" s="90"/>
      <c r="C757" s="91"/>
      <c r="D757" s="91"/>
      <c r="E757" s="91"/>
      <c r="F757" s="84"/>
      <c r="G757" s="84"/>
      <c r="H757" s="84"/>
      <c r="I757" s="84"/>
      <c r="J757" s="84"/>
      <c r="K757" s="84"/>
      <c r="L757" s="84"/>
      <c r="M757" s="84"/>
      <c r="N757" s="84"/>
      <c r="O757" s="84"/>
      <c r="P757" s="84"/>
      <c r="Q757" s="84"/>
      <c r="R757" s="84"/>
      <c r="S757" s="84"/>
      <c r="T757" s="84"/>
      <c r="U757" s="84"/>
      <c r="V757" s="84"/>
      <c r="W757" s="84"/>
      <c r="X757" s="84"/>
      <c r="Y757" s="84"/>
      <c r="Z757" s="84"/>
    </row>
    <row r="758" spans="1:26" ht="12.75" customHeight="1" x14ac:dyDescent="0.35">
      <c r="A758" s="84"/>
      <c r="B758" s="90"/>
      <c r="C758" s="91"/>
      <c r="D758" s="91"/>
      <c r="E758" s="91"/>
      <c r="F758" s="84"/>
      <c r="G758" s="84"/>
      <c r="H758" s="84"/>
      <c r="I758" s="84"/>
      <c r="J758" s="84"/>
      <c r="K758" s="84"/>
      <c r="L758" s="84"/>
      <c r="M758" s="84"/>
      <c r="N758" s="84"/>
      <c r="O758" s="84"/>
      <c r="P758" s="84"/>
      <c r="Q758" s="84"/>
      <c r="R758" s="84"/>
      <c r="S758" s="84"/>
      <c r="T758" s="84"/>
      <c r="U758" s="84"/>
      <c r="V758" s="84"/>
      <c r="W758" s="84"/>
      <c r="X758" s="84"/>
      <c r="Y758" s="84"/>
      <c r="Z758" s="84"/>
    </row>
    <row r="759" spans="1:26" ht="12.75" customHeight="1" x14ac:dyDescent="0.35">
      <c r="A759" s="84"/>
      <c r="B759" s="90"/>
      <c r="C759" s="91"/>
      <c r="D759" s="91"/>
      <c r="E759" s="91"/>
      <c r="F759" s="84"/>
      <c r="G759" s="84"/>
      <c r="H759" s="84"/>
      <c r="I759" s="84"/>
      <c r="J759" s="84"/>
      <c r="K759" s="84"/>
      <c r="L759" s="84"/>
      <c r="M759" s="84"/>
      <c r="N759" s="84"/>
      <c r="O759" s="84"/>
      <c r="P759" s="84"/>
      <c r="Q759" s="84"/>
      <c r="R759" s="84"/>
      <c r="S759" s="84"/>
      <c r="T759" s="84"/>
      <c r="U759" s="84"/>
      <c r="V759" s="84"/>
      <c r="W759" s="84"/>
      <c r="X759" s="84"/>
      <c r="Y759" s="84"/>
      <c r="Z759" s="84"/>
    </row>
    <row r="760" spans="1:26" ht="12.75" customHeight="1" x14ac:dyDescent="0.35">
      <c r="A760" s="84"/>
      <c r="B760" s="90"/>
      <c r="C760" s="91"/>
      <c r="D760" s="91"/>
      <c r="E760" s="91"/>
      <c r="F760" s="84"/>
      <c r="G760" s="84"/>
      <c r="H760" s="84"/>
      <c r="I760" s="84"/>
      <c r="J760" s="84"/>
      <c r="K760" s="84"/>
      <c r="L760" s="84"/>
      <c r="M760" s="84"/>
      <c r="N760" s="84"/>
      <c r="O760" s="84"/>
      <c r="P760" s="84"/>
      <c r="Q760" s="84"/>
      <c r="R760" s="84"/>
      <c r="S760" s="84"/>
      <c r="T760" s="84"/>
      <c r="U760" s="84"/>
      <c r="V760" s="84"/>
      <c r="W760" s="84"/>
      <c r="X760" s="84"/>
      <c r="Y760" s="84"/>
      <c r="Z760" s="84"/>
    </row>
    <row r="761" spans="1:26" ht="12.75" customHeight="1" x14ac:dyDescent="0.35">
      <c r="A761" s="84"/>
      <c r="B761" s="90"/>
      <c r="C761" s="91"/>
      <c r="D761" s="91"/>
      <c r="E761" s="91"/>
      <c r="F761" s="84"/>
      <c r="G761" s="84"/>
      <c r="H761" s="84"/>
      <c r="I761" s="84"/>
      <c r="J761" s="84"/>
      <c r="K761" s="84"/>
      <c r="L761" s="84"/>
      <c r="M761" s="84"/>
      <c r="N761" s="84"/>
      <c r="O761" s="84"/>
      <c r="P761" s="84"/>
      <c r="Q761" s="84"/>
      <c r="R761" s="84"/>
      <c r="S761" s="84"/>
      <c r="T761" s="84"/>
      <c r="U761" s="84"/>
      <c r="V761" s="84"/>
      <c r="W761" s="84"/>
      <c r="X761" s="84"/>
      <c r="Y761" s="84"/>
      <c r="Z761" s="84"/>
    </row>
    <row r="762" spans="1:26" ht="12.75" customHeight="1" x14ac:dyDescent="0.35">
      <c r="A762" s="84"/>
      <c r="B762" s="90"/>
      <c r="C762" s="91"/>
      <c r="D762" s="91"/>
      <c r="E762" s="91"/>
      <c r="F762" s="84"/>
      <c r="G762" s="84"/>
      <c r="H762" s="84"/>
      <c r="I762" s="84"/>
      <c r="J762" s="84"/>
      <c r="K762" s="84"/>
      <c r="L762" s="84"/>
      <c r="M762" s="84"/>
      <c r="N762" s="84"/>
      <c r="O762" s="84"/>
      <c r="P762" s="84"/>
      <c r="Q762" s="84"/>
      <c r="R762" s="84"/>
      <c r="S762" s="84"/>
      <c r="T762" s="84"/>
      <c r="U762" s="84"/>
      <c r="V762" s="84"/>
      <c r="W762" s="84"/>
      <c r="X762" s="84"/>
      <c r="Y762" s="84"/>
      <c r="Z762" s="84"/>
    </row>
    <row r="763" spans="1:26" ht="12.75" customHeight="1" x14ac:dyDescent="0.35">
      <c r="A763" s="84"/>
      <c r="B763" s="90"/>
      <c r="C763" s="91"/>
      <c r="D763" s="91"/>
      <c r="E763" s="91"/>
      <c r="F763" s="84"/>
      <c r="G763" s="84"/>
      <c r="H763" s="84"/>
      <c r="I763" s="84"/>
      <c r="J763" s="84"/>
      <c r="K763" s="84"/>
      <c r="L763" s="84"/>
      <c r="M763" s="84"/>
      <c r="N763" s="84"/>
      <c r="O763" s="84"/>
      <c r="P763" s="84"/>
      <c r="Q763" s="84"/>
      <c r="R763" s="84"/>
      <c r="S763" s="84"/>
      <c r="T763" s="84"/>
      <c r="U763" s="84"/>
      <c r="V763" s="84"/>
      <c r="W763" s="84"/>
      <c r="X763" s="84"/>
      <c r="Y763" s="84"/>
      <c r="Z763" s="84"/>
    </row>
    <row r="764" spans="1:26" ht="12.75" customHeight="1" x14ac:dyDescent="0.35">
      <c r="A764" s="84"/>
      <c r="B764" s="90"/>
      <c r="C764" s="91"/>
      <c r="D764" s="91"/>
      <c r="E764" s="91"/>
      <c r="F764" s="84"/>
      <c r="G764" s="84"/>
      <c r="H764" s="84"/>
      <c r="I764" s="84"/>
      <c r="J764" s="84"/>
      <c r="K764" s="84"/>
      <c r="L764" s="84"/>
      <c r="M764" s="84"/>
      <c r="N764" s="84"/>
      <c r="O764" s="84"/>
      <c r="P764" s="84"/>
      <c r="Q764" s="84"/>
      <c r="R764" s="84"/>
      <c r="S764" s="84"/>
      <c r="T764" s="84"/>
      <c r="U764" s="84"/>
      <c r="V764" s="84"/>
      <c r="W764" s="84"/>
      <c r="X764" s="84"/>
      <c r="Y764" s="84"/>
      <c r="Z764" s="84"/>
    </row>
    <row r="765" spans="1:26" ht="12.75" customHeight="1" x14ac:dyDescent="0.35">
      <c r="A765" s="84"/>
      <c r="B765" s="90"/>
      <c r="C765" s="91"/>
      <c r="D765" s="91"/>
      <c r="E765" s="91"/>
      <c r="F765" s="84"/>
      <c r="G765" s="84"/>
      <c r="H765" s="84"/>
      <c r="I765" s="84"/>
      <c r="J765" s="84"/>
      <c r="K765" s="84"/>
      <c r="L765" s="84"/>
      <c r="M765" s="84"/>
      <c r="N765" s="84"/>
      <c r="O765" s="84"/>
      <c r="P765" s="84"/>
      <c r="Q765" s="84"/>
      <c r="R765" s="84"/>
      <c r="S765" s="84"/>
      <c r="T765" s="84"/>
      <c r="U765" s="84"/>
      <c r="V765" s="84"/>
      <c r="W765" s="84"/>
      <c r="X765" s="84"/>
      <c r="Y765" s="84"/>
      <c r="Z765" s="84"/>
    </row>
    <row r="766" spans="1:26" ht="12.75" customHeight="1" x14ac:dyDescent="0.35">
      <c r="A766" s="84"/>
      <c r="B766" s="90"/>
      <c r="C766" s="91"/>
      <c r="D766" s="91"/>
      <c r="E766" s="91"/>
      <c r="F766" s="84"/>
      <c r="G766" s="84"/>
      <c r="H766" s="84"/>
      <c r="I766" s="84"/>
      <c r="J766" s="84"/>
      <c r="K766" s="84"/>
      <c r="L766" s="84"/>
      <c r="M766" s="84"/>
      <c r="N766" s="84"/>
      <c r="O766" s="84"/>
      <c r="P766" s="84"/>
      <c r="Q766" s="84"/>
      <c r="R766" s="84"/>
      <c r="S766" s="84"/>
      <c r="T766" s="84"/>
      <c r="U766" s="84"/>
      <c r="V766" s="84"/>
      <c r="W766" s="84"/>
      <c r="X766" s="84"/>
      <c r="Y766" s="84"/>
      <c r="Z766" s="84"/>
    </row>
    <row r="767" spans="1:26" ht="12.75" customHeight="1" x14ac:dyDescent="0.35">
      <c r="A767" s="84"/>
      <c r="B767" s="90"/>
      <c r="C767" s="91"/>
      <c r="D767" s="91"/>
      <c r="E767" s="91"/>
      <c r="F767" s="84"/>
      <c r="G767" s="84"/>
      <c r="H767" s="84"/>
      <c r="I767" s="84"/>
      <c r="J767" s="84"/>
      <c r="K767" s="84"/>
      <c r="L767" s="84"/>
      <c r="M767" s="84"/>
      <c r="N767" s="84"/>
      <c r="O767" s="84"/>
      <c r="P767" s="84"/>
      <c r="Q767" s="84"/>
      <c r="R767" s="84"/>
      <c r="S767" s="84"/>
      <c r="T767" s="84"/>
      <c r="U767" s="84"/>
      <c r="V767" s="84"/>
      <c r="W767" s="84"/>
      <c r="X767" s="84"/>
      <c r="Y767" s="84"/>
      <c r="Z767" s="84"/>
    </row>
    <row r="768" spans="1:26" ht="12.75" customHeight="1" x14ac:dyDescent="0.35">
      <c r="A768" s="84"/>
      <c r="B768" s="90"/>
      <c r="C768" s="91"/>
      <c r="D768" s="91"/>
      <c r="E768" s="91"/>
      <c r="F768" s="84"/>
      <c r="G768" s="84"/>
      <c r="H768" s="84"/>
      <c r="I768" s="84"/>
      <c r="J768" s="84"/>
      <c r="K768" s="84"/>
      <c r="L768" s="84"/>
      <c r="M768" s="84"/>
      <c r="N768" s="84"/>
      <c r="O768" s="84"/>
      <c r="P768" s="84"/>
      <c r="Q768" s="84"/>
      <c r="R768" s="84"/>
      <c r="S768" s="84"/>
      <c r="T768" s="84"/>
      <c r="U768" s="84"/>
      <c r="V768" s="84"/>
      <c r="W768" s="84"/>
      <c r="X768" s="84"/>
      <c r="Y768" s="84"/>
      <c r="Z768" s="84"/>
    </row>
    <row r="769" spans="1:26" ht="12.75" customHeight="1" x14ac:dyDescent="0.35">
      <c r="A769" s="84"/>
      <c r="B769" s="90"/>
      <c r="C769" s="91"/>
      <c r="D769" s="91"/>
      <c r="E769" s="91"/>
      <c r="F769" s="84"/>
      <c r="G769" s="84"/>
      <c r="H769" s="84"/>
      <c r="I769" s="84"/>
      <c r="J769" s="84"/>
      <c r="K769" s="84"/>
      <c r="L769" s="84"/>
      <c r="M769" s="84"/>
      <c r="N769" s="84"/>
      <c r="O769" s="84"/>
      <c r="P769" s="84"/>
      <c r="Q769" s="84"/>
      <c r="R769" s="84"/>
      <c r="S769" s="84"/>
      <c r="T769" s="84"/>
      <c r="U769" s="84"/>
      <c r="V769" s="84"/>
      <c r="W769" s="84"/>
      <c r="X769" s="84"/>
      <c r="Y769" s="84"/>
      <c r="Z769" s="84"/>
    </row>
    <row r="770" spans="1:26" ht="12.75" customHeight="1" x14ac:dyDescent="0.35">
      <c r="A770" s="84"/>
      <c r="B770" s="90"/>
      <c r="C770" s="91"/>
      <c r="D770" s="91"/>
      <c r="E770" s="91"/>
      <c r="F770" s="84"/>
      <c r="G770" s="84"/>
      <c r="H770" s="84"/>
      <c r="I770" s="84"/>
      <c r="J770" s="84"/>
      <c r="K770" s="84"/>
      <c r="L770" s="84"/>
      <c r="M770" s="84"/>
      <c r="N770" s="84"/>
      <c r="O770" s="84"/>
      <c r="P770" s="84"/>
      <c r="Q770" s="84"/>
      <c r="R770" s="84"/>
      <c r="S770" s="84"/>
      <c r="T770" s="84"/>
      <c r="U770" s="84"/>
      <c r="V770" s="84"/>
      <c r="W770" s="84"/>
      <c r="X770" s="84"/>
      <c r="Y770" s="84"/>
      <c r="Z770" s="84"/>
    </row>
    <row r="771" spans="1:26" ht="12.75" customHeight="1" x14ac:dyDescent="0.35">
      <c r="A771" s="84"/>
      <c r="B771" s="90"/>
      <c r="C771" s="91"/>
      <c r="D771" s="91"/>
      <c r="E771" s="91"/>
      <c r="F771" s="84"/>
      <c r="G771" s="84"/>
      <c r="H771" s="84"/>
      <c r="I771" s="84"/>
      <c r="J771" s="84"/>
      <c r="K771" s="84"/>
      <c r="L771" s="84"/>
      <c r="M771" s="84"/>
      <c r="N771" s="84"/>
      <c r="O771" s="84"/>
      <c r="P771" s="84"/>
      <c r="Q771" s="84"/>
      <c r="R771" s="84"/>
      <c r="S771" s="84"/>
      <c r="T771" s="84"/>
      <c r="U771" s="84"/>
      <c r="V771" s="84"/>
      <c r="W771" s="84"/>
      <c r="X771" s="84"/>
      <c r="Y771" s="84"/>
      <c r="Z771" s="84"/>
    </row>
    <row r="772" spans="1:26" ht="12.75" customHeight="1" x14ac:dyDescent="0.35">
      <c r="A772" s="84"/>
      <c r="B772" s="90"/>
      <c r="C772" s="91"/>
      <c r="D772" s="91"/>
      <c r="E772" s="91"/>
      <c r="F772" s="84"/>
      <c r="G772" s="84"/>
      <c r="H772" s="84"/>
      <c r="I772" s="84"/>
      <c r="J772" s="84"/>
      <c r="K772" s="84"/>
      <c r="L772" s="84"/>
      <c r="M772" s="84"/>
      <c r="N772" s="84"/>
      <c r="O772" s="84"/>
      <c r="P772" s="84"/>
      <c r="Q772" s="84"/>
      <c r="R772" s="84"/>
      <c r="S772" s="84"/>
      <c r="T772" s="84"/>
      <c r="U772" s="84"/>
      <c r="V772" s="84"/>
      <c r="W772" s="84"/>
      <c r="X772" s="84"/>
      <c r="Y772" s="84"/>
      <c r="Z772" s="84"/>
    </row>
    <row r="773" spans="1:26" ht="12.75" customHeight="1" x14ac:dyDescent="0.35">
      <c r="A773" s="84"/>
      <c r="B773" s="90"/>
      <c r="C773" s="91"/>
      <c r="D773" s="91"/>
      <c r="E773" s="91"/>
      <c r="F773" s="84"/>
      <c r="G773" s="84"/>
      <c r="H773" s="84"/>
      <c r="I773" s="84"/>
      <c r="J773" s="84"/>
      <c r="K773" s="84"/>
      <c r="L773" s="84"/>
      <c r="M773" s="84"/>
      <c r="N773" s="84"/>
      <c r="O773" s="84"/>
      <c r="P773" s="84"/>
      <c r="Q773" s="84"/>
      <c r="R773" s="84"/>
      <c r="S773" s="84"/>
      <c r="T773" s="84"/>
      <c r="U773" s="84"/>
      <c r="V773" s="84"/>
      <c r="W773" s="84"/>
      <c r="X773" s="84"/>
      <c r="Y773" s="84"/>
      <c r="Z773" s="84"/>
    </row>
    <row r="774" spans="1:26" ht="12.75" customHeight="1" x14ac:dyDescent="0.35">
      <c r="A774" s="84"/>
      <c r="B774" s="90"/>
      <c r="C774" s="91"/>
      <c r="D774" s="91"/>
      <c r="E774" s="91"/>
      <c r="F774" s="84"/>
      <c r="G774" s="84"/>
      <c r="H774" s="84"/>
      <c r="I774" s="84"/>
      <c r="J774" s="84"/>
      <c r="K774" s="84"/>
      <c r="L774" s="84"/>
      <c r="M774" s="84"/>
      <c r="N774" s="84"/>
      <c r="O774" s="84"/>
      <c r="P774" s="84"/>
      <c r="Q774" s="84"/>
      <c r="R774" s="84"/>
      <c r="S774" s="84"/>
      <c r="T774" s="84"/>
      <c r="U774" s="84"/>
      <c r="V774" s="84"/>
      <c r="W774" s="84"/>
      <c r="X774" s="84"/>
      <c r="Y774" s="84"/>
      <c r="Z774" s="84"/>
    </row>
    <row r="775" spans="1:26" ht="12.75" customHeight="1" x14ac:dyDescent="0.35">
      <c r="A775" s="84"/>
      <c r="B775" s="90"/>
      <c r="C775" s="91"/>
      <c r="D775" s="91"/>
      <c r="E775" s="91"/>
      <c r="F775" s="84"/>
      <c r="G775" s="84"/>
      <c r="H775" s="84"/>
      <c r="I775" s="84"/>
      <c r="J775" s="84"/>
      <c r="K775" s="84"/>
      <c r="L775" s="84"/>
      <c r="M775" s="84"/>
      <c r="N775" s="84"/>
      <c r="O775" s="84"/>
      <c r="P775" s="84"/>
      <c r="Q775" s="84"/>
      <c r="R775" s="84"/>
      <c r="S775" s="84"/>
      <c r="T775" s="84"/>
      <c r="U775" s="84"/>
      <c r="V775" s="84"/>
      <c r="W775" s="84"/>
      <c r="X775" s="84"/>
      <c r="Y775" s="84"/>
      <c r="Z775" s="84"/>
    </row>
    <row r="776" spans="1:26" ht="12.75" customHeight="1" x14ac:dyDescent="0.35">
      <c r="A776" s="84"/>
      <c r="B776" s="90"/>
      <c r="C776" s="91"/>
      <c r="D776" s="91"/>
      <c r="E776" s="91"/>
      <c r="F776" s="84"/>
      <c r="G776" s="84"/>
      <c r="H776" s="84"/>
      <c r="I776" s="84"/>
      <c r="J776" s="84"/>
      <c r="K776" s="84"/>
      <c r="L776" s="84"/>
      <c r="M776" s="84"/>
      <c r="N776" s="84"/>
      <c r="O776" s="84"/>
      <c r="P776" s="84"/>
      <c r="Q776" s="84"/>
      <c r="R776" s="84"/>
      <c r="S776" s="84"/>
      <c r="T776" s="84"/>
      <c r="U776" s="84"/>
      <c r="V776" s="84"/>
      <c r="W776" s="84"/>
      <c r="X776" s="84"/>
      <c r="Y776" s="84"/>
      <c r="Z776" s="84"/>
    </row>
    <row r="777" spans="1:26" ht="12.75" customHeight="1" x14ac:dyDescent="0.35">
      <c r="A777" s="84"/>
      <c r="B777" s="90"/>
      <c r="C777" s="91"/>
      <c r="D777" s="91"/>
      <c r="E777" s="91"/>
      <c r="F777" s="84"/>
      <c r="G777" s="84"/>
      <c r="H777" s="84"/>
      <c r="I777" s="84"/>
      <c r="J777" s="84"/>
      <c r="K777" s="84"/>
      <c r="L777" s="84"/>
      <c r="M777" s="84"/>
      <c r="N777" s="84"/>
      <c r="O777" s="84"/>
      <c r="P777" s="84"/>
      <c r="Q777" s="84"/>
      <c r="R777" s="84"/>
      <c r="S777" s="84"/>
      <c r="T777" s="84"/>
      <c r="U777" s="84"/>
      <c r="V777" s="84"/>
      <c r="W777" s="84"/>
      <c r="X777" s="84"/>
      <c r="Y777" s="84"/>
      <c r="Z777" s="84"/>
    </row>
    <row r="778" spans="1:26" ht="12.75" customHeight="1" x14ac:dyDescent="0.35">
      <c r="A778" s="84"/>
      <c r="B778" s="90"/>
      <c r="C778" s="91"/>
      <c r="D778" s="91"/>
      <c r="E778" s="91"/>
      <c r="F778" s="84"/>
      <c r="G778" s="84"/>
      <c r="H778" s="84"/>
      <c r="I778" s="84"/>
      <c r="J778" s="84"/>
      <c r="K778" s="84"/>
      <c r="L778" s="84"/>
      <c r="M778" s="84"/>
      <c r="N778" s="84"/>
      <c r="O778" s="84"/>
      <c r="P778" s="84"/>
      <c r="Q778" s="84"/>
      <c r="R778" s="84"/>
      <c r="S778" s="84"/>
      <c r="T778" s="84"/>
      <c r="U778" s="84"/>
      <c r="V778" s="84"/>
      <c r="W778" s="84"/>
      <c r="X778" s="84"/>
      <c r="Y778" s="84"/>
      <c r="Z778" s="84"/>
    </row>
    <row r="779" spans="1:26" ht="12.75" customHeight="1" x14ac:dyDescent="0.35">
      <c r="A779" s="84"/>
      <c r="B779" s="90"/>
      <c r="C779" s="91"/>
      <c r="D779" s="91"/>
      <c r="E779" s="91"/>
      <c r="F779" s="84"/>
      <c r="G779" s="84"/>
      <c r="H779" s="84"/>
      <c r="I779" s="84"/>
      <c r="J779" s="84"/>
      <c r="K779" s="84"/>
      <c r="L779" s="84"/>
      <c r="M779" s="84"/>
      <c r="N779" s="84"/>
      <c r="O779" s="84"/>
      <c r="P779" s="84"/>
      <c r="Q779" s="84"/>
      <c r="R779" s="84"/>
      <c r="S779" s="84"/>
      <c r="T779" s="84"/>
      <c r="U779" s="84"/>
      <c r="V779" s="84"/>
      <c r="W779" s="84"/>
      <c r="X779" s="84"/>
      <c r="Y779" s="84"/>
      <c r="Z779" s="84"/>
    </row>
    <row r="780" spans="1:26" ht="12.75" customHeight="1" x14ac:dyDescent="0.35">
      <c r="A780" s="84"/>
      <c r="B780" s="90"/>
      <c r="C780" s="91"/>
      <c r="D780" s="91"/>
      <c r="E780" s="91"/>
      <c r="F780" s="84"/>
      <c r="G780" s="84"/>
      <c r="H780" s="84"/>
      <c r="I780" s="84"/>
      <c r="J780" s="84"/>
      <c r="K780" s="84"/>
      <c r="L780" s="84"/>
      <c r="M780" s="84"/>
      <c r="N780" s="84"/>
      <c r="O780" s="84"/>
      <c r="P780" s="84"/>
      <c r="Q780" s="84"/>
      <c r="R780" s="84"/>
      <c r="S780" s="84"/>
      <c r="T780" s="84"/>
      <c r="U780" s="84"/>
      <c r="V780" s="84"/>
      <c r="W780" s="84"/>
      <c r="X780" s="84"/>
      <c r="Y780" s="84"/>
      <c r="Z780" s="84"/>
    </row>
    <row r="781" spans="1:26" ht="12.75" customHeight="1" x14ac:dyDescent="0.35">
      <c r="A781" s="84"/>
      <c r="B781" s="90"/>
      <c r="C781" s="91"/>
      <c r="D781" s="91"/>
      <c r="E781" s="91"/>
      <c r="F781" s="84"/>
      <c r="G781" s="84"/>
      <c r="H781" s="84"/>
      <c r="I781" s="84"/>
      <c r="J781" s="84"/>
      <c r="K781" s="84"/>
      <c r="L781" s="84"/>
      <c r="M781" s="84"/>
      <c r="N781" s="84"/>
      <c r="O781" s="84"/>
      <c r="P781" s="84"/>
      <c r="Q781" s="84"/>
      <c r="R781" s="84"/>
      <c r="S781" s="84"/>
      <c r="T781" s="84"/>
      <c r="U781" s="84"/>
      <c r="V781" s="84"/>
      <c r="W781" s="84"/>
      <c r="X781" s="84"/>
      <c r="Y781" s="84"/>
      <c r="Z781" s="84"/>
    </row>
    <row r="782" spans="1:26" ht="12.75" customHeight="1" x14ac:dyDescent="0.35">
      <c r="A782" s="84"/>
      <c r="B782" s="90"/>
      <c r="C782" s="91"/>
      <c r="D782" s="91"/>
      <c r="E782" s="91"/>
      <c r="F782" s="84"/>
      <c r="G782" s="84"/>
      <c r="H782" s="84"/>
      <c r="I782" s="84"/>
      <c r="J782" s="84"/>
      <c r="K782" s="84"/>
      <c r="L782" s="84"/>
      <c r="M782" s="84"/>
      <c r="N782" s="84"/>
      <c r="O782" s="84"/>
      <c r="P782" s="84"/>
      <c r="Q782" s="84"/>
      <c r="R782" s="84"/>
      <c r="S782" s="84"/>
      <c r="T782" s="84"/>
      <c r="U782" s="84"/>
      <c r="V782" s="84"/>
      <c r="W782" s="84"/>
      <c r="X782" s="84"/>
      <c r="Y782" s="84"/>
      <c r="Z782" s="84"/>
    </row>
    <row r="783" spans="1:26" ht="12.75" customHeight="1" x14ac:dyDescent="0.35">
      <c r="A783" s="84"/>
      <c r="B783" s="90"/>
      <c r="C783" s="91"/>
      <c r="D783" s="91"/>
      <c r="E783" s="91"/>
      <c r="F783" s="84"/>
      <c r="G783" s="84"/>
      <c r="H783" s="84"/>
      <c r="I783" s="84"/>
      <c r="J783" s="84"/>
      <c r="K783" s="84"/>
      <c r="L783" s="84"/>
      <c r="M783" s="84"/>
      <c r="N783" s="84"/>
      <c r="O783" s="84"/>
      <c r="P783" s="84"/>
      <c r="Q783" s="84"/>
      <c r="R783" s="84"/>
      <c r="S783" s="84"/>
      <c r="T783" s="84"/>
      <c r="U783" s="84"/>
      <c r="V783" s="84"/>
      <c r="W783" s="84"/>
      <c r="X783" s="84"/>
      <c r="Y783" s="84"/>
      <c r="Z783" s="84"/>
    </row>
    <row r="784" spans="1:26" ht="12.75" customHeight="1" x14ac:dyDescent="0.35">
      <c r="A784" s="84"/>
      <c r="B784" s="90"/>
      <c r="C784" s="91"/>
      <c r="D784" s="91"/>
      <c r="E784" s="91"/>
      <c r="F784" s="84"/>
      <c r="G784" s="84"/>
      <c r="H784" s="84"/>
      <c r="I784" s="84"/>
      <c r="J784" s="84"/>
      <c r="K784" s="84"/>
      <c r="L784" s="84"/>
      <c r="M784" s="84"/>
      <c r="N784" s="84"/>
      <c r="O784" s="84"/>
      <c r="P784" s="84"/>
      <c r="Q784" s="84"/>
      <c r="R784" s="84"/>
      <c r="S784" s="84"/>
      <c r="T784" s="84"/>
      <c r="U784" s="84"/>
      <c r="V784" s="84"/>
      <c r="W784" s="84"/>
      <c r="X784" s="84"/>
      <c r="Y784" s="84"/>
      <c r="Z784" s="84"/>
    </row>
    <row r="785" spans="1:26" ht="12.75" customHeight="1" x14ac:dyDescent="0.35">
      <c r="A785" s="84"/>
      <c r="B785" s="90"/>
      <c r="C785" s="91"/>
      <c r="D785" s="91"/>
      <c r="E785" s="91"/>
      <c r="F785" s="84"/>
      <c r="G785" s="84"/>
      <c r="H785" s="84"/>
      <c r="I785" s="84"/>
      <c r="J785" s="84"/>
      <c r="K785" s="84"/>
      <c r="L785" s="84"/>
      <c r="M785" s="84"/>
      <c r="N785" s="84"/>
      <c r="O785" s="84"/>
      <c r="P785" s="84"/>
      <c r="Q785" s="84"/>
      <c r="R785" s="84"/>
      <c r="S785" s="84"/>
      <c r="T785" s="84"/>
      <c r="U785" s="84"/>
      <c r="V785" s="84"/>
      <c r="W785" s="84"/>
      <c r="X785" s="84"/>
      <c r="Y785" s="84"/>
      <c r="Z785" s="84"/>
    </row>
    <row r="786" spans="1:26" ht="12.75" customHeight="1" x14ac:dyDescent="0.35">
      <c r="A786" s="84"/>
      <c r="B786" s="90"/>
      <c r="C786" s="91"/>
      <c r="D786" s="91"/>
      <c r="E786" s="91"/>
      <c r="F786" s="84"/>
      <c r="G786" s="84"/>
      <c r="H786" s="84"/>
      <c r="I786" s="84"/>
      <c r="J786" s="84"/>
      <c r="K786" s="84"/>
      <c r="L786" s="84"/>
      <c r="M786" s="84"/>
      <c r="N786" s="84"/>
      <c r="O786" s="84"/>
      <c r="P786" s="84"/>
      <c r="Q786" s="84"/>
      <c r="R786" s="84"/>
      <c r="S786" s="84"/>
      <c r="T786" s="84"/>
      <c r="U786" s="84"/>
      <c r="V786" s="84"/>
      <c r="W786" s="84"/>
      <c r="X786" s="84"/>
      <c r="Y786" s="84"/>
      <c r="Z786" s="84"/>
    </row>
    <row r="787" spans="1:26" ht="12.75" customHeight="1" x14ac:dyDescent="0.35">
      <c r="A787" s="84"/>
      <c r="B787" s="90"/>
      <c r="C787" s="91"/>
      <c r="D787" s="91"/>
      <c r="E787" s="91"/>
      <c r="F787" s="84"/>
      <c r="G787" s="84"/>
      <c r="H787" s="84"/>
      <c r="I787" s="84"/>
      <c r="J787" s="84"/>
      <c r="K787" s="84"/>
      <c r="L787" s="84"/>
      <c r="M787" s="84"/>
      <c r="N787" s="84"/>
      <c r="O787" s="84"/>
      <c r="P787" s="84"/>
      <c r="Q787" s="84"/>
      <c r="R787" s="84"/>
      <c r="S787" s="84"/>
      <c r="T787" s="84"/>
      <c r="U787" s="84"/>
      <c r="V787" s="84"/>
      <c r="W787" s="84"/>
      <c r="X787" s="84"/>
      <c r="Y787" s="84"/>
      <c r="Z787" s="84"/>
    </row>
    <row r="788" spans="1:26" ht="12.75" customHeight="1" x14ac:dyDescent="0.35">
      <c r="A788" s="84"/>
      <c r="B788" s="90"/>
      <c r="C788" s="91"/>
      <c r="D788" s="91"/>
      <c r="E788" s="91"/>
      <c r="F788" s="84"/>
      <c r="G788" s="84"/>
      <c r="H788" s="84"/>
      <c r="I788" s="84"/>
      <c r="J788" s="84"/>
      <c r="K788" s="84"/>
      <c r="L788" s="84"/>
      <c r="M788" s="84"/>
      <c r="N788" s="84"/>
      <c r="O788" s="84"/>
      <c r="P788" s="84"/>
      <c r="Q788" s="84"/>
      <c r="R788" s="84"/>
      <c r="S788" s="84"/>
      <c r="T788" s="84"/>
      <c r="U788" s="84"/>
      <c r="V788" s="84"/>
      <c r="W788" s="84"/>
      <c r="X788" s="84"/>
      <c r="Y788" s="84"/>
      <c r="Z788" s="84"/>
    </row>
    <row r="789" spans="1:26" ht="12.75" customHeight="1" x14ac:dyDescent="0.35">
      <c r="A789" s="84"/>
      <c r="B789" s="90"/>
      <c r="C789" s="91"/>
      <c r="D789" s="91"/>
      <c r="E789" s="91"/>
      <c r="F789" s="84"/>
      <c r="G789" s="84"/>
      <c r="H789" s="84"/>
      <c r="I789" s="84"/>
      <c r="J789" s="84"/>
      <c r="K789" s="84"/>
      <c r="L789" s="84"/>
      <c r="M789" s="84"/>
      <c r="N789" s="84"/>
      <c r="O789" s="84"/>
      <c r="P789" s="84"/>
      <c r="Q789" s="84"/>
      <c r="R789" s="84"/>
      <c r="S789" s="84"/>
      <c r="T789" s="84"/>
      <c r="U789" s="84"/>
      <c r="V789" s="84"/>
      <c r="W789" s="84"/>
      <c r="X789" s="84"/>
      <c r="Y789" s="84"/>
      <c r="Z789" s="84"/>
    </row>
    <row r="790" spans="1:26" ht="12.75" customHeight="1" x14ac:dyDescent="0.35">
      <c r="A790" s="84"/>
      <c r="B790" s="90"/>
      <c r="C790" s="91"/>
      <c r="D790" s="91"/>
      <c r="E790" s="91"/>
      <c r="F790" s="84"/>
      <c r="G790" s="84"/>
      <c r="H790" s="84"/>
      <c r="I790" s="84"/>
      <c r="J790" s="84"/>
      <c r="K790" s="84"/>
      <c r="L790" s="84"/>
      <c r="M790" s="84"/>
      <c r="N790" s="84"/>
      <c r="O790" s="84"/>
      <c r="P790" s="84"/>
      <c r="Q790" s="84"/>
      <c r="R790" s="84"/>
      <c r="S790" s="84"/>
      <c r="T790" s="84"/>
      <c r="U790" s="84"/>
      <c r="V790" s="84"/>
      <c r="W790" s="84"/>
      <c r="X790" s="84"/>
      <c r="Y790" s="84"/>
      <c r="Z790" s="84"/>
    </row>
    <row r="791" spans="1:26" ht="12.75" customHeight="1" x14ac:dyDescent="0.35">
      <c r="A791" s="84"/>
      <c r="B791" s="90"/>
      <c r="C791" s="91"/>
      <c r="D791" s="91"/>
      <c r="E791" s="91"/>
      <c r="F791" s="84"/>
      <c r="G791" s="84"/>
      <c r="H791" s="84"/>
      <c r="I791" s="84"/>
      <c r="J791" s="84"/>
      <c r="K791" s="84"/>
      <c r="L791" s="84"/>
      <c r="M791" s="84"/>
      <c r="N791" s="84"/>
      <c r="O791" s="84"/>
      <c r="P791" s="84"/>
      <c r="Q791" s="84"/>
      <c r="R791" s="84"/>
      <c r="S791" s="84"/>
      <c r="T791" s="84"/>
      <c r="U791" s="84"/>
      <c r="V791" s="84"/>
      <c r="W791" s="84"/>
      <c r="X791" s="84"/>
      <c r="Y791" s="84"/>
      <c r="Z791" s="84"/>
    </row>
    <row r="792" spans="1:26" ht="12.75" customHeight="1" x14ac:dyDescent="0.35">
      <c r="A792" s="84"/>
      <c r="B792" s="90"/>
      <c r="C792" s="91"/>
      <c r="D792" s="91"/>
      <c r="E792" s="91"/>
      <c r="F792" s="84"/>
      <c r="G792" s="84"/>
      <c r="H792" s="84"/>
      <c r="I792" s="84"/>
      <c r="J792" s="84"/>
      <c r="K792" s="84"/>
      <c r="L792" s="84"/>
      <c r="M792" s="84"/>
      <c r="N792" s="84"/>
      <c r="O792" s="84"/>
      <c r="P792" s="84"/>
      <c r="Q792" s="84"/>
      <c r="R792" s="84"/>
      <c r="S792" s="84"/>
      <c r="T792" s="84"/>
      <c r="U792" s="84"/>
      <c r="V792" s="84"/>
      <c r="W792" s="84"/>
      <c r="X792" s="84"/>
      <c r="Y792" s="84"/>
      <c r="Z792" s="84"/>
    </row>
    <row r="793" spans="1:26" ht="12.75" customHeight="1" x14ac:dyDescent="0.35">
      <c r="A793" s="84"/>
      <c r="B793" s="90"/>
      <c r="C793" s="91"/>
      <c r="D793" s="91"/>
      <c r="E793" s="91"/>
      <c r="F793" s="84"/>
      <c r="G793" s="84"/>
      <c r="H793" s="84"/>
      <c r="I793" s="84"/>
      <c r="J793" s="84"/>
      <c r="K793" s="84"/>
      <c r="L793" s="84"/>
      <c r="M793" s="84"/>
      <c r="N793" s="84"/>
      <c r="O793" s="84"/>
      <c r="P793" s="84"/>
      <c r="Q793" s="84"/>
      <c r="R793" s="84"/>
      <c r="S793" s="84"/>
      <c r="T793" s="84"/>
      <c r="U793" s="84"/>
      <c r="V793" s="84"/>
      <c r="W793" s="84"/>
      <c r="X793" s="84"/>
      <c r="Y793" s="84"/>
      <c r="Z793" s="84"/>
    </row>
    <row r="794" spans="1:26" ht="12.75" customHeight="1" x14ac:dyDescent="0.35">
      <c r="A794" s="84"/>
      <c r="B794" s="90"/>
      <c r="C794" s="91"/>
      <c r="D794" s="91"/>
      <c r="E794" s="91"/>
      <c r="F794" s="84"/>
      <c r="G794" s="84"/>
      <c r="H794" s="84"/>
      <c r="I794" s="84"/>
      <c r="J794" s="84"/>
      <c r="K794" s="84"/>
      <c r="L794" s="84"/>
      <c r="M794" s="84"/>
      <c r="N794" s="84"/>
      <c r="O794" s="84"/>
      <c r="P794" s="84"/>
      <c r="Q794" s="84"/>
      <c r="R794" s="84"/>
      <c r="S794" s="84"/>
      <c r="T794" s="84"/>
      <c r="U794" s="84"/>
      <c r="V794" s="84"/>
      <c r="W794" s="84"/>
      <c r="X794" s="84"/>
      <c r="Y794" s="84"/>
      <c r="Z794" s="84"/>
    </row>
    <row r="795" spans="1:26" ht="12.75" customHeight="1" x14ac:dyDescent="0.35">
      <c r="A795" s="84"/>
      <c r="B795" s="90"/>
      <c r="C795" s="91"/>
      <c r="D795" s="91"/>
      <c r="E795" s="91"/>
      <c r="F795" s="84"/>
      <c r="G795" s="84"/>
      <c r="H795" s="84"/>
      <c r="I795" s="84"/>
      <c r="J795" s="84"/>
      <c r="K795" s="84"/>
      <c r="L795" s="84"/>
      <c r="M795" s="84"/>
      <c r="N795" s="84"/>
      <c r="O795" s="84"/>
      <c r="P795" s="84"/>
      <c r="Q795" s="84"/>
      <c r="R795" s="84"/>
      <c r="S795" s="84"/>
      <c r="T795" s="84"/>
      <c r="U795" s="84"/>
      <c r="V795" s="84"/>
      <c r="W795" s="84"/>
      <c r="X795" s="84"/>
      <c r="Y795" s="84"/>
      <c r="Z795" s="84"/>
    </row>
    <row r="796" spans="1:26" ht="12.75" customHeight="1" x14ac:dyDescent="0.35">
      <c r="A796" s="84"/>
      <c r="B796" s="90"/>
      <c r="C796" s="91"/>
      <c r="D796" s="91"/>
      <c r="E796" s="91"/>
      <c r="F796" s="84"/>
      <c r="G796" s="84"/>
      <c r="H796" s="84"/>
      <c r="I796" s="84"/>
      <c r="J796" s="84"/>
      <c r="K796" s="84"/>
      <c r="L796" s="84"/>
      <c r="M796" s="84"/>
      <c r="N796" s="84"/>
      <c r="O796" s="84"/>
      <c r="P796" s="84"/>
      <c r="Q796" s="84"/>
      <c r="R796" s="84"/>
      <c r="S796" s="84"/>
      <c r="T796" s="84"/>
      <c r="U796" s="84"/>
      <c r="V796" s="84"/>
      <c r="W796" s="84"/>
      <c r="X796" s="84"/>
      <c r="Y796" s="84"/>
      <c r="Z796" s="84"/>
    </row>
    <row r="797" spans="1:26" ht="12.75" customHeight="1" x14ac:dyDescent="0.35">
      <c r="A797" s="84"/>
      <c r="B797" s="90"/>
      <c r="C797" s="91"/>
      <c r="D797" s="91"/>
      <c r="E797" s="91"/>
      <c r="F797" s="84"/>
      <c r="G797" s="84"/>
      <c r="H797" s="84"/>
      <c r="I797" s="84"/>
      <c r="J797" s="84"/>
      <c r="K797" s="84"/>
      <c r="L797" s="84"/>
      <c r="M797" s="84"/>
      <c r="N797" s="84"/>
      <c r="O797" s="84"/>
      <c r="P797" s="84"/>
      <c r="Q797" s="84"/>
      <c r="R797" s="84"/>
      <c r="S797" s="84"/>
      <c r="T797" s="84"/>
      <c r="U797" s="84"/>
      <c r="V797" s="84"/>
      <c r="W797" s="84"/>
      <c r="X797" s="84"/>
      <c r="Y797" s="84"/>
      <c r="Z797" s="84"/>
    </row>
    <row r="798" spans="1:26" ht="12.75" customHeight="1" x14ac:dyDescent="0.35">
      <c r="A798" s="84"/>
      <c r="B798" s="90"/>
      <c r="C798" s="91"/>
      <c r="D798" s="91"/>
      <c r="E798" s="91"/>
      <c r="F798" s="84"/>
      <c r="G798" s="84"/>
      <c r="H798" s="84"/>
      <c r="I798" s="84"/>
      <c r="J798" s="84"/>
      <c r="K798" s="84"/>
      <c r="L798" s="84"/>
      <c r="M798" s="84"/>
      <c r="N798" s="84"/>
      <c r="O798" s="84"/>
      <c r="P798" s="84"/>
      <c r="Q798" s="84"/>
      <c r="R798" s="84"/>
      <c r="S798" s="84"/>
      <c r="T798" s="84"/>
      <c r="U798" s="84"/>
      <c r="V798" s="84"/>
      <c r="W798" s="84"/>
      <c r="X798" s="84"/>
      <c r="Y798" s="84"/>
      <c r="Z798" s="84"/>
    </row>
    <row r="799" spans="1:26" ht="12.75" customHeight="1" x14ac:dyDescent="0.35">
      <c r="A799" s="84"/>
      <c r="B799" s="90"/>
      <c r="C799" s="91"/>
      <c r="D799" s="91"/>
      <c r="E799" s="91"/>
      <c r="F799" s="84"/>
      <c r="G799" s="84"/>
      <c r="H799" s="84"/>
      <c r="I799" s="84"/>
      <c r="J799" s="84"/>
      <c r="K799" s="84"/>
      <c r="L799" s="84"/>
      <c r="M799" s="84"/>
      <c r="N799" s="84"/>
      <c r="O799" s="84"/>
      <c r="P799" s="84"/>
      <c r="Q799" s="84"/>
      <c r="R799" s="84"/>
      <c r="S799" s="84"/>
      <c r="T799" s="84"/>
      <c r="U799" s="84"/>
      <c r="V799" s="84"/>
      <c r="W799" s="84"/>
      <c r="X799" s="84"/>
      <c r="Y799" s="84"/>
      <c r="Z799" s="84"/>
    </row>
    <row r="800" spans="1:26" ht="12.75" customHeight="1" x14ac:dyDescent="0.35">
      <c r="A800" s="84"/>
      <c r="B800" s="90"/>
      <c r="C800" s="91"/>
      <c r="D800" s="91"/>
      <c r="E800" s="91"/>
      <c r="F800" s="84"/>
      <c r="G800" s="84"/>
      <c r="H800" s="84"/>
      <c r="I800" s="84"/>
      <c r="J800" s="84"/>
      <c r="K800" s="84"/>
      <c r="L800" s="84"/>
      <c r="M800" s="84"/>
      <c r="N800" s="84"/>
      <c r="O800" s="84"/>
      <c r="P800" s="84"/>
      <c r="Q800" s="84"/>
      <c r="R800" s="84"/>
      <c r="S800" s="84"/>
      <c r="T800" s="84"/>
      <c r="U800" s="84"/>
      <c r="V800" s="84"/>
      <c r="W800" s="84"/>
      <c r="X800" s="84"/>
      <c r="Y800" s="84"/>
      <c r="Z800" s="84"/>
    </row>
    <row r="801" spans="1:26" ht="12.75" customHeight="1" x14ac:dyDescent="0.35">
      <c r="A801" s="84"/>
      <c r="B801" s="90"/>
      <c r="C801" s="91"/>
      <c r="D801" s="91"/>
      <c r="E801" s="91"/>
      <c r="F801" s="84"/>
      <c r="G801" s="84"/>
      <c r="H801" s="84"/>
      <c r="I801" s="84"/>
      <c r="J801" s="84"/>
      <c r="K801" s="84"/>
      <c r="L801" s="84"/>
      <c r="M801" s="84"/>
      <c r="N801" s="84"/>
      <c r="O801" s="84"/>
      <c r="P801" s="84"/>
      <c r="Q801" s="84"/>
      <c r="R801" s="84"/>
      <c r="S801" s="84"/>
      <c r="T801" s="84"/>
      <c r="U801" s="84"/>
      <c r="V801" s="84"/>
      <c r="W801" s="84"/>
      <c r="X801" s="84"/>
      <c r="Y801" s="84"/>
      <c r="Z801" s="84"/>
    </row>
    <row r="802" spans="1:26" ht="12.75" customHeight="1" x14ac:dyDescent="0.35">
      <c r="A802" s="84"/>
      <c r="B802" s="90"/>
      <c r="C802" s="91"/>
      <c r="D802" s="91"/>
      <c r="E802" s="91"/>
      <c r="F802" s="84"/>
      <c r="G802" s="84"/>
      <c r="H802" s="84"/>
      <c r="I802" s="84"/>
      <c r="J802" s="84"/>
      <c r="K802" s="84"/>
      <c r="L802" s="84"/>
      <c r="M802" s="84"/>
      <c r="N802" s="84"/>
      <c r="O802" s="84"/>
      <c r="P802" s="84"/>
      <c r="Q802" s="84"/>
      <c r="R802" s="84"/>
      <c r="S802" s="84"/>
      <c r="T802" s="84"/>
      <c r="U802" s="84"/>
      <c r="V802" s="84"/>
      <c r="W802" s="84"/>
      <c r="X802" s="84"/>
      <c r="Y802" s="84"/>
      <c r="Z802" s="84"/>
    </row>
    <row r="803" spans="1:26" ht="12.75" customHeight="1" x14ac:dyDescent="0.35">
      <c r="A803" s="84"/>
      <c r="B803" s="90"/>
      <c r="C803" s="91"/>
      <c r="D803" s="91"/>
      <c r="E803" s="91"/>
      <c r="F803" s="84"/>
      <c r="G803" s="84"/>
      <c r="H803" s="84"/>
      <c r="I803" s="84"/>
      <c r="J803" s="84"/>
      <c r="K803" s="84"/>
      <c r="L803" s="84"/>
      <c r="M803" s="84"/>
      <c r="N803" s="84"/>
      <c r="O803" s="84"/>
      <c r="P803" s="84"/>
      <c r="Q803" s="84"/>
      <c r="R803" s="84"/>
      <c r="S803" s="84"/>
      <c r="T803" s="84"/>
      <c r="U803" s="84"/>
      <c r="V803" s="84"/>
      <c r="W803" s="84"/>
      <c r="X803" s="84"/>
      <c r="Y803" s="84"/>
      <c r="Z803" s="84"/>
    </row>
    <row r="804" spans="1:26" ht="12.75" customHeight="1" x14ac:dyDescent="0.35">
      <c r="A804" s="84"/>
      <c r="B804" s="90"/>
      <c r="C804" s="91"/>
      <c r="D804" s="91"/>
      <c r="E804" s="91"/>
      <c r="F804" s="84"/>
      <c r="G804" s="84"/>
      <c r="H804" s="84"/>
      <c r="I804" s="84"/>
      <c r="J804" s="84"/>
      <c r="K804" s="84"/>
      <c r="L804" s="84"/>
      <c r="M804" s="84"/>
      <c r="N804" s="84"/>
      <c r="O804" s="84"/>
      <c r="P804" s="84"/>
      <c r="Q804" s="84"/>
      <c r="R804" s="84"/>
      <c r="S804" s="84"/>
      <c r="T804" s="84"/>
      <c r="U804" s="84"/>
      <c r="V804" s="84"/>
      <c r="W804" s="84"/>
      <c r="X804" s="84"/>
      <c r="Y804" s="84"/>
      <c r="Z804" s="84"/>
    </row>
    <row r="805" spans="1:26" ht="12.75" customHeight="1" x14ac:dyDescent="0.35">
      <c r="A805" s="84"/>
      <c r="B805" s="90"/>
      <c r="C805" s="91"/>
      <c r="D805" s="91"/>
      <c r="E805" s="91"/>
      <c r="F805" s="84"/>
      <c r="G805" s="84"/>
      <c r="H805" s="84"/>
      <c r="I805" s="84"/>
      <c r="J805" s="84"/>
      <c r="K805" s="84"/>
      <c r="L805" s="84"/>
      <c r="M805" s="84"/>
      <c r="N805" s="84"/>
      <c r="O805" s="84"/>
      <c r="P805" s="84"/>
      <c r="Q805" s="84"/>
      <c r="R805" s="84"/>
      <c r="S805" s="84"/>
      <c r="T805" s="84"/>
      <c r="U805" s="84"/>
      <c r="V805" s="84"/>
      <c r="W805" s="84"/>
      <c r="X805" s="84"/>
      <c r="Y805" s="84"/>
      <c r="Z805" s="84"/>
    </row>
    <row r="806" spans="1:26" ht="12.75" customHeight="1" x14ac:dyDescent="0.35">
      <c r="A806" s="84"/>
      <c r="B806" s="90"/>
      <c r="C806" s="91"/>
      <c r="D806" s="91"/>
      <c r="E806" s="91"/>
      <c r="F806" s="84"/>
      <c r="G806" s="84"/>
      <c r="H806" s="84"/>
      <c r="I806" s="84"/>
      <c r="J806" s="84"/>
      <c r="K806" s="84"/>
      <c r="L806" s="84"/>
      <c r="M806" s="84"/>
      <c r="N806" s="84"/>
      <c r="O806" s="84"/>
      <c r="P806" s="84"/>
      <c r="Q806" s="84"/>
      <c r="R806" s="84"/>
      <c r="S806" s="84"/>
      <c r="T806" s="84"/>
      <c r="U806" s="84"/>
      <c r="V806" s="84"/>
      <c r="W806" s="84"/>
      <c r="X806" s="84"/>
      <c r="Y806" s="84"/>
      <c r="Z806" s="84"/>
    </row>
    <row r="807" spans="1:26" ht="12.75" customHeight="1" x14ac:dyDescent="0.35">
      <c r="A807" s="84"/>
      <c r="B807" s="90"/>
      <c r="C807" s="91"/>
      <c r="D807" s="91"/>
      <c r="E807" s="91"/>
      <c r="F807" s="84"/>
      <c r="G807" s="84"/>
      <c r="H807" s="84"/>
      <c r="I807" s="84"/>
      <c r="J807" s="84"/>
      <c r="K807" s="84"/>
      <c r="L807" s="84"/>
      <c r="M807" s="84"/>
      <c r="N807" s="84"/>
      <c r="O807" s="84"/>
      <c r="P807" s="84"/>
      <c r="Q807" s="84"/>
      <c r="R807" s="84"/>
      <c r="S807" s="84"/>
      <c r="T807" s="84"/>
      <c r="U807" s="84"/>
      <c r="V807" s="84"/>
      <c r="W807" s="84"/>
      <c r="X807" s="84"/>
      <c r="Y807" s="84"/>
      <c r="Z807" s="84"/>
    </row>
    <row r="808" spans="1:26" ht="12.75" customHeight="1" x14ac:dyDescent="0.35">
      <c r="A808" s="84"/>
      <c r="B808" s="90"/>
      <c r="C808" s="91"/>
      <c r="D808" s="91"/>
      <c r="E808" s="91"/>
      <c r="F808" s="84"/>
      <c r="G808" s="84"/>
      <c r="H808" s="84"/>
      <c r="I808" s="84"/>
      <c r="J808" s="84"/>
      <c r="K808" s="84"/>
      <c r="L808" s="84"/>
      <c r="M808" s="84"/>
      <c r="N808" s="84"/>
      <c r="O808" s="84"/>
      <c r="P808" s="84"/>
      <c r="Q808" s="84"/>
      <c r="R808" s="84"/>
      <c r="S808" s="84"/>
      <c r="T808" s="84"/>
      <c r="U808" s="84"/>
      <c r="V808" s="84"/>
      <c r="W808" s="84"/>
      <c r="X808" s="84"/>
      <c r="Y808" s="84"/>
      <c r="Z808" s="84"/>
    </row>
    <row r="809" spans="1:26" ht="12.75" customHeight="1" x14ac:dyDescent="0.35">
      <c r="A809" s="84"/>
      <c r="B809" s="90"/>
      <c r="C809" s="91"/>
      <c r="D809" s="91"/>
      <c r="E809" s="91"/>
      <c r="F809" s="84"/>
      <c r="G809" s="84"/>
      <c r="H809" s="84"/>
      <c r="I809" s="84"/>
      <c r="J809" s="84"/>
      <c r="K809" s="84"/>
      <c r="L809" s="84"/>
      <c r="M809" s="84"/>
      <c r="N809" s="84"/>
      <c r="O809" s="84"/>
      <c r="P809" s="84"/>
      <c r="Q809" s="84"/>
      <c r="R809" s="84"/>
      <c r="S809" s="84"/>
      <c r="T809" s="84"/>
      <c r="U809" s="84"/>
      <c r="V809" s="84"/>
      <c r="W809" s="84"/>
      <c r="X809" s="84"/>
      <c r="Y809" s="84"/>
      <c r="Z809" s="84"/>
    </row>
    <row r="810" spans="1:26" ht="12.75" customHeight="1" x14ac:dyDescent="0.35">
      <c r="A810" s="84"/>
      <c r="B810" s="90"/>
      <c r="C810" s="91"/>
      <c r="D810" s="91"/>
      <c r="E810" s="91"/>
      <c r="F810" s="84"/>
      <c r="G810" s="84"/>
      <c r="H810" s="84"/>
      <c r="I810" s="84"/>
      <c r="J810" s="84"/>
      <c r="K810" s="84"/>
      <c r="L810" s="84"/>
      <c r="M810" s="84"/>
      <c r="N810" s="84"/>
      <c r="O810" s="84"/>
      <c r="P810" s="84"/>
      <c r="Q810" s="84"/>
      <c r="R810" s="84"/>
      <c r="S810" s="84"/>
      <c r="T810" s="84"/>
      <c r="U810" s="84"/>
      <c r="V810" s="84"/>
      <c r="W810" s="84"/>
      <c r="X810" s="84"/>
      <c r="Y810" s="84"/>
      <c r="Z810" s="84"/>
    </row>
    <row r="811" spans="1:26" ht="12.75" customHeight="1" x14ac:dyDescent="0.35">
      <c r="A811" s="84"/>
      <c r="B811" s="90"/>
      <c r="C811" s="91"/>
      <c r="D811" s="91"/>
      <c r="E811" s="91"/>
      <c r="F811" s="84"/>
      <c r="G811" s="84"/>
      <c r="H811" s="84"/>
      <c r="I811" s="84"/>
      <c r="J811" s="84"/>
      <c r="K811" s="84"/>
      <c r="L811" s="84"/>
      <c r="M811" s="84"/>
      <c r="N811" s="84"/>
      <c r="O811" s="84"/>
      <c r="P811" s="84"/>
      <c r="Q811" s="84"/>
      <c r="R811" s="84"/>
      <c r="S811" s="84"/>
      <c r="T811" s="84"/>
      <c r="U811" s="84"/>
      <c r="V811" s="84"/>
      <c r="W811" s="84"/>
      <c r="X811" s="84"/>
      <c r="Y811" s="84"/>
      <c r="Z811" s="84"/>
    </row>
    <row r="812" spans="1:26" ht="12.75" customHeight="1" x14ac:dyDescent="0.35">
      <c r="A812" s="84"/>
      <c r="B812" s="90"/>
      <c r="C812" s="91"/>
      <c r="D812" s="91"/>
      <c r="E812" s="91"/>
      <c r="F812" s="84"/>
      <c r="G812" s="84"/>
      <c r="H812" s="84"/>
      <c r="I812" s="84"/>
      <c r="J812" s="84"/>
      <c r="K812" s="84"/>
      <c r="L812" s="84"/>
      <c r="M812" s="84"/>
      <c r="N812" s="84"/>
      <c r="O812" s="84"/>
      <c r="P812" s="84"/>
      <c r="Q812" s="84"/>
      <c r="R812" s="84"/>
      <c r="S812" s="84"/>
      <c r="T812" s="84"/>
      <c r="U812" s="84"/>
      <c r="V812" s="84"/>
      <c r="W812" s="84"/>
      <c r="X812" s="84"/>
      <c r="Y812" s="84"/>
      <c r="Z812" s="84"/>
    </row>
    <row r="813" spans="1:26" ht="12.75" customHeight="1" x14ac:dyDescent="0.35">
      <c r="A813" s="84"/>
      <c r="B813" s="90"/>
      <c r="C813" s="91"/>
      <c r="D813" s="91"/>
      <c r="E813" s="91"/>
      <c r="F813" s="84"/>
      <c r="G813" s="84"/>
      <c r="H813" s="84"/>
      <c r="I813" s="84"/>
      <c r="J813" s="84"/>
      <c r="K813" s="84"/>
      <c r="L813" s="84"/>
      <c r="M813" s="84"/>
      <c r="N813" s="84"/>
      <c r="O813" s="84"/>
      <c r="P813" s="84"/>
      <c r="Q813" s="84"/>
      <c r="R813" s="84"/>
      <c r="S813" s="84"/>
      <c r="T813" s="84"/>
      <c r="U813" s="84"/>
      <c r="V813" s="84"/>
      <c r="W813" s="84"/>
      <c r="X813" s="84"/>
      <c r="Y813" s="84"/>
      <c r="Z813" s="84"/>
    </row>
    <row r="814" spans="1:26" ht="12.75" customHeight="1" x14ac:dyDescent="0.35">
      <c r="A814" s="84"/>
      <c r="B814" s="90"/>
      <c r="C814" s="91"/>
      <c r="D814" s="91"/>
      <c r="E814" s="91"/>
      <c r="F814" s="84"/>
      <c r="G814" s="84"/>
      <c r="H814" s="84"/>
      <c r="I814" s="84"/>
      <c r="J814" s="84"/>
      <c r="K814" s="84"/>
      <c r="L814" s="84"/>
      <c r="M814" s="84"/>
      <c r="N814" s="84"/>
      <c r="O814" s="84"/>
      <c r="P814" s="84"/>
      <c r="Q814" s="84"/>
      <c r="R814" s="84"/>
      <c r="S814" s="84"/>
      <c r="T814" s="84"/>
      <c r="U814" s="84"/>
      <c r="V814" s="84"/>
      <c r="W814" s="84"/>
      <c r="X814" s="84"/>
      <c r="Y814" s="84"/>
      <c r="Z814" s="84"/>
    </row>
    <row r="815" spans="1:26" ht="12.75" customHeight="1" x14ac:dyDescent="0.35">
      <c r="A815" s="84"/>
      <c r="B815" s="90"/>
      <c r="C815" s="91"/>
      <c r="D815" s="91"/>
      <c r="E815" s="91"/>
      <c r="F815" s="84"/>
      <c r="G815" s="84"/>
      <c r="H815" s="84"/>
      <c r="I815" s="84"/>
      <c r="J815" s="84"/>
      <c r="K815" s="84"/>
      <c r="L815" s="84"/>
      <c r="M815" s="84"/>
      <c r="N815" s="84"/>
      <c r="O815" s="84"/>
      <c r="P815" s="84"/>
      <c r="Q815" s="84"/>
      <c r="R815" s="84"/>
      <c r="S815" s="84"/>
      <c r="T815" s="84"/>
      <c r="U815" s="84"/>
      <c r="V815" s="84"/>
      <c r="W815" s="84"/>
      <c r="X815" s="84"/>
      <c r="Y815" s="84"/>
      <c r="Z815" s="84"/>
    </row>
    <row r="816" spans="1:26" ht="12.75" customHeight="1" x14ac:dyDescent="0.35">
      <c r="A816" s="84"/>
      <c r="B816" s="90"/>
      <c r="C816" s="91"/>
      <c r="D816" s="91"/>
      <c r="E816" s="91"/>
      <c r="F816" s="84"/>
      <c r="G816" s="84"/>
      <c r="H816" s="84"/>
      <c r="I816" s="84"/>
      <c r="J816" s="84"/>
      <c r="K816" s="84"/>
      <c r="L816" s="84"/>
      <c r="M816" s="84"/>
      <c r="N816" s="84"/>
      <c r="O816" s="84"/>
      <c r="P816" s="84"/>
      <c r="Q816" s="84"/>
      <c r="R816" s="84"/>
      <c r="S816" s="84"/>
      <c r="T816" s="84"/>
      <c r="U816" s="84"/>
      <c r="V816" s="84"/>
      <c r="W816" s="84"/>
      <c r="X816" s="84"/>
      <c r="Y816" s="84"/>
      <c r="Z816" s="84"/>
    </row>
    <row r="817" spans="1:26" ht="12.75" customHeight="1" x14ac:dyDescent="0.35">
      <c r="A817" s="84"/>
      <c r="B817" s="90"/>
      <c r="C817" s="91"/>
      <c r="D817" s="91"/>
      <c r="E817" s="91"/>
      <c r="F817" s="84"/>
      <c r="G817" s="84"/>
      <c r="H817" s="84"/>
      <c r="I817" s="84"/>
      <c r="J817" s="84"/>
      <c r="K817" s="84"/>
      <c r="L817" s="84"/>
      <c r="M817" s="84"/>
      <c r="N817" s="84"/>
      <c r="O817" s="84"/>
      <c r="P817" s="84"/>
      <c r="Q817" s="84"/>
      <c r="R817" s="84"/>
      <c r="S817" s="84"/>
      <c r="T817" s="84"/>
      <c r="U817" s="84"/>
      <c r="V817" s="84"/>
      <c r="W817" s="84"/>
      <c r="X817" s="84"/>
      <c r="Y817" s="84"/>
      <c r="Z817" s="84"/>
    </row>
    <row r="818" spans="1:26" ht="12.75" customHeight="1" x14ac:dyDescent="0.35">
      <c r="A818" s="84"/>
      <c r="B818" s="90"/>
      <c r="C818" s="91"/>
      <c r="D818" s="91"/>
      <c r="E818" s="91"/>
      <c r="F818" s="84"/>
      <c r="G818" s="84"/>
      <c r="H818" s="84"/>
      <c r="I818" s="84"/>
      <c r="J818" s="84"/>
      <c r="K818" s="84"/>
      <c r="L818" s="84"/>
      <c r="M818" s="84"/>
      <c r="N818" s="84"/>
      <c r="O818" s="84"/>
      <c r="P818" s="84"/>
      <c r="Q818" s="84"/>
      <c r="R818" s="84"/>
      <c r="S818" s="84"/>
      <c r="T818" s="84"/>
      <c r="U818" s="84"/>
      <c r="V818" s="84"/>
      <c r="W818" s="84"/>
      <c r="X818" s="84"/>
      <c r="Y818" s="84"/>
      <c r="Z818" s="84"/>
    </row>
    <row r="819" spans="1:26" ht="12.75" customHeight="1" x14ac:dyDescent="0.35">
      <c r="A819" s="84"/>
      <c r="B819" s="90"/>
      <c r="C819" s="91"/>
      <c r="D819" s="91"/>
      <c r="E819" s="91"/>
      <c r="F819" s="84"/>
      <c r="G819" s="84"/>
      <c r="H819" s="84"/>
      <c r="I819" s="84"/>
      <c r="J819" s="84"/>
      <c r="K819" s="84"/>
      <c r="L819" s="84"/>
      <c r="M819" s="84"/>
      <c r="N819" s="84"/>
      <c r="O819" s="84"/>
      <c r="P819" s="84"/>
      <c r="Q819" s="84"/>
      <c r="R819" s="84"/>
      <c r="S819" s="84"/>
      <c r="T819" s="84"/>
      <c r="U819" s="84"/>
      <c r="V819" s="84"/>
      <c r="W819" s="84"/>
      <c r="X819" s="84"/>
      <c r="Y819" s="84"/>
      <c r="Z819" s="84"/>
    </row>
    <row r="820" spans="1:26" ht="12.75" customHeight="1" x14ac:dyDescent="0.35">
      <c r="A820" s="84"/>
      <c r="B820" s="90"/>
      <c r="C820" s="91"/>
      <c r="D820" s="91"/>
      <c r="E820" s="91"/>
      <c r="F820" s="84"/>
      <c r="G820" s="84"/>
      <c r="H820" s="84"/>
      <c r="I820" s="84"/>
      <c r="J820" s="84"/>
      <c r="K820" s="84"/>
      <c r="L820" s="84"/>
      <c r="M820" s="84"/>
      <c r="N820" s="84"/>
      <c r="O820" s="84"/>
      <c r="P820" s="84"/>
      <c r="Q820" s="84"/>
      <c r="R820" s="84"/>
      <c r="S820" s="84"/>
      <c r="T820" s="84"/>
      <c r="U820" s="84"/>
      <c r="V820" s="84"/>
      <c r="W820" s="84"/>
      <c r="X820" s="84"/>
      <c r="Y820" s="84"/>
      <c r="Z820" s="84"/>
    </row>
    <row r="821" spans="1:26" ht="12.75" customHeight="1" x14ac:dyDescent="0.35">
      <c r="A821" s="84"/>
      <c r="B821" s="90"/>
      <c r="C821" s="91"/>
      <c r="D821" s="91"/>
      <c r="E821" s="91"/>
      <c r="F821" s="84"/>
      <c r="G821" s="84"/>
      <c r="H821" s="84"/>
      <c r="I821" s="84"/>
      <c r="J821" s="84"/>
      <c r="K821" s="84"/>
      <c r="L821" s="84"/>
      <c r="M821" s="84"/>
      <c r="N821" s="84"/>
      <c r="O821" s="84"/>
      <c r="P821" s="84"/>
      <c r="Q821" s="84"/>
      <c r="R821" s="84"/>
      <c r="S821" s="84"/>
      <c r="T821" s="84"/>
      <c r="U821" s="84"/>
      <c r="V821" s="84"/>
      <c r="W821" s="84"/>
      <c r="X821" s="84"/>
      <c r="Y821" s="84"/>
      <c r="Z821" s="84"/>
    </row>
    <row r="822" spans="1:26" ht="12.75" customHeight="1" x14ac:dyDescent="0.35">
      <c r="A822" s="84"/>
      <c r="B822" s="90"/>
      <c r="C822" s="91"/>
      <c r="D822" s="91"/>
      <c r="E822" s="91"/>
      <c r="F822" s="84"/>
      <c r="G822" s="84"/>
      <c r="H822" s="84"/>
      <c r="I822" s="84"/>
      <c r="J822" s="84"/>
      <c r="K822" s="84"/>
      <c r="L822" s="84"/>
      <c r="M822" s="84"/>
      <c r="N822" s="84"/>
      <c r="O822" s="84"/>
      <c r="P822" s="84"/>
      <c r="Q822" s="84"/>
      <c r="R822" s="84"/>
      <c r="S822" s="84"/>
      <c r="T822" s="84"/>
      <c r="U822" s="84"/>
      <c r="V822" s="84"/>
      <c r="W822" s="84"/>
      <c r="X822" s="84"/>
      <c r="Y822" s="84"/>
      <c r="Z822" s="84"/>
    </row>
    <row r="823" spans="1:26" ht="12.75" customHeight="1" x14ac:dyDescent="0.35">
      <c r="A823" s="84"/>
      <c r="B823" s="90"/>
      <c r="C823" s="91"/>
      <c r="D823" s="91"/>
      <c r="E823" s="91"/>
      <c r="F823" s="84"/>
      <c r="G823" s="84"/>
      <c r="H823" s="84"/>
      <c r="I823" s="84"/>
      <c r="J823" s="84"/>
      <c r="K823" s="84"/>
      <c r="L823" s="84"/>
      <c r="M823" s="84"/>
      <c r="N823" s="84"/>
      <c r="O823" s="84"/>
      <c r="P823" s="84"/>
      <c r="Q823" s="84"/>
      <c r="R823" s="84"/>
      <c r="S823" s="84"/>
      <c r="T823" s="84"/>
      <c r="U823" s="84"/>
      <c r="V823" s="84"/>
      <c r="W823" s="84"/>
      <c r="X823" s="84"/>
      <c r="Y823" s="84"/>
      <c r="Z823" s="84"/>
    </row>
    <row r="824" spans="1:26" ht="12.75" customHeight="1" x14ac:dyDescent="0.35">
      <c r="A824" s="84"/>
      <c r="B824" s="90"/>
      <c r="C824" s="91"/>
      <c r="D824" s="91"/>
      <c r="E824" s="91"/>
      <c r="F824" s="84"/>
      <c r="G824" s="84"/>
      <c r="H824" s="84"/>
      <c r="I824" s="84"/>
      <c r="J824" s="84"/>
      <c r="K824" s="84"/>
      <c r="L824" s="84"/>
      <c r="M824" s="84"/>
      <c r="N824" s="84"/>
      <c r="O824" s="84"/>
      <c r="P824" s="84"/>
      <c r="Q824" s="84"/>
      <c r="R824" s="84"/>
      <c r="S824" s="84"/>
      <c r="T824" s="84"/>
      <c r="U824" s="84"/>
      <c r="V824" s="84"/>
      <c r="W824" s="84"/>
      <c r="X824" s="84"/>
      <c r="Y824" s="84"/>
      <c r="Z824" s="84"/>
    </row>
    <row r="825" spans="1:26" ht="12.75" customHeight="1" x14ac:dyDescent="0.35">
      <c r="A825" s="84"/>
      <c r="B825" s="90"/>
      <c r="C825" s="91"/>
      <c r="D825" s="91"/>
      <c r="E825" s="91"/>
      <c r="F825" s="84"/>
      <c r="G825" s="84"/>
      <c r="H825" s="84"/>
      <c r="I825" s="84"/>
      <c r="J825" s="84"/>
      <c r="K825" s="84"/>
      <c r="L825" s="84"/>
      <c r="M825" s="84"/>
      <c r="N825" s="84"/>
      <c r="O825" s="84"/>
      <c r="P825" s="84"/>
      <c r="Q825" s="84"/>
      <c r="R825" s="84"/>
      <c r="S825" s="84"/>
      <c r="T825" s="84"/>
      <c r="U825" s="84"/>
      <c r="V825" s="84"/>
      <c r="W825" s="84"/>
      <c r="X825" s="84"/>
      <c r="Y825" s="84"/>
      <c r="Z825" s="84"/>
    </row>
    <row r="826" spans="1:26" ht="12.75" customHeight="1" x14ac:dyDescent="0.35">
      <c r="A826" s="84"/>
      <c r="B826" s="90"/>
      <c r="C826" s="91"/>
      <c r="D826" s="91"/>
      <c r="E826" s="91"/>
      <c r="F826" s="84"/>
      <c r="G826" s="84"/>
      <c r="H826" s="84"/>
      <c r="I826" s="84"/>
      <c r="J826" s="84"/>
      <c r="K826" s="84"/>
      <c r="L826" s="84"/>
      <c r="M826" s="84"/>
      <c r="N826" s="84"/>
      <c r="O826" s="84"/>
      <c r="P826" s="84"/>
      <c r="Q826" s="84"/>
      <c r="R826" s="84"/>
      <c r="S826" s="84"/>
      <c r="T826" s="84"/>
      <c r="U826" s="84"/>
      <c r="V826" s="84"/>
      <c r="W826" s="84"/>
      <c r="X826" s="84"/>
      <c r="Y826" s="84"/>
      <c r="Z826" s="84"/>
    </row>
    <row r="827" spans="1:26" ht="12.75" customHeight="1" x14ac:dyDescent="0.35">
      <c r="A827" s="84"/>
      <c r="B827" s="90"/>
      <c r="C827" s="91"/>
      <c r="D827" s="91"/>
      <c r="E827" s="91"/>
      <c r="F827" s="84"/>
      <c r="G827" s="84"/>
      <c r="H827" s="84"/>
      <c r="I827" s="84"/>
      <c r="J827" s="84"/>
      <c r="K827" s="84"/>
      <c r="L827" s="84"/>
      <c r="M827" s="84"/>
      <c r="N827" s="84"/>
      <c r="O827" s="84"/>
      <c r="P827" s="84"/>
      <c r="Q827" s="84"/>
      <c r="R827" s="84"/>
      <c r="S827" s="84"/>
      <c r="T827" s="84"/>
      <c r="U827" s="84"/>
      <c r="V827" s="84"/>
      <c r="W827" s="84"/>
      <c r="X827" s="84"/>
      <c r="Y827" s="84"/>
      <c r="Z827" s="84"/>
    </row>
    <row r="828" spans="1:26" ht="12.75" customHeight="1" x14ac:dyDescent="0.35">
      <c r="A828" s="84"/>
      <c r="B828" s="90"/>
      <c r="C828" s="91"/>
      <c r="D828" s="91"/>
      <c r="E828" s="91"/>
      <c r="F828" s="84"/>
      <c r="G828" s="84"/>
      <c r="H828" s="84"/>
      <c r="I828" s="84"/>
      <c r="J828" s="84"/>
      <c r="K828" s="84"/>
      <c r="L828" s="84"/>
      <c r="M828" s="84"/>
      <c r="N828" s="84"/>
      <c r="O828" s="84"/>
      <c r="P828" s="84"/>
      <c r="Q828" s="84"/>
      <c r="R828" s="84"/>
      <c r="S828" s="84"/>
      <c r="T828" s="84"/>
      <c r="U828" s="84"/>
      <c r="V828" s="84"/>
      <c r="W828" s="84"/>
      <c r="X828" s="84"/>
      <c r="Y828" s="84"/>
      <c r="Z828" s="84"/>
    </row>
    <row r="829" spans="1:26" ht="12.75" customHeight="1" x14ac:dyDescent="0.35">
      <c r="A829" s="84"/>
      <c r="B829" s="90"/>
      <c r="C829" s="91"/>
      <c r="D829" s="91"/>
      <c r="E829" s="91"/>
      <c r="F829" s="84"/>
      <c r="G829" s="84"/>
      <c r="H829" s="84"/>
      <c r="I829" s="84"/>
      <c r="J829" s="84"/>
      <c r="K829" s="84"/>
      <c r="L829" s="84"/>
      <c r="M829" s="84"/>
      <c r="N829" s="84"/>
      <c r="O829" s="84"/>
      <c r="P829" s="84"/>
      <c r="Q829" s="84"/>
      <c r="R829" s="84"/>
      <c r="S829" s="84"/>
      <c r="T829" s="84"/>
      <c r="U829" s="84"/>
      <c r="V829" s="84"/>
      <c r="W829" s="84"/>
      <c r="X829" s="84"/>
      <c r="Y829" s="84"/>
      <c r="Z829" s="84"/>
    </row>
    <row r="830" spans="1:26" ht="12.75" customHeight="1" x14ac:dyDescent="0.35">
      <c r="A830" s="84"/>
      <c r="B830" s="90"/>
      <c r="C830" s="91"/>
      <c r="D830" s="91"/>
      <c r="E830" s="91"/>
      <c r="F830" s="84"/>
      <c r="G830" s="84"/>
      <c r="H830" s="84"/>
      <c r="I830" s="84"/>
      <c r="J830" s="84"/>
      <c r="K830" s="84"/>
      <c r="L830" s="84"/>
      <c r="M830" s="84"/>
      <c r="N830" s="84"/>
      <c r="O830" s="84"/>
      <c r="P830" s="84"/>
      <c r="Q830" s="84"/>
      <c r="R830" s="84"/>
      <c r="S830" s="84"/>
      <c r="T830" s="84"/>
      <c r="U830" s="84"/>
      <c r="V830" s="84"/>
      <c r="W830" s="84"/>
      <c r="X830" s="84"/>
      <c r="Y830" s="84"/>
      <c r="Z830" s="84"/>
    </row>
    <row r="831" spans="1:26" ht="12.75" customHeight="1" x14ac:dyDescent="0.35">
      <c r="A831" s="84"/>
      <c r="B831" s="90"/>
      <c r="C831" s="91"/>
      <c r="D831" s="91"/>
      <c r="E831" s="91"/>
      <c r="F831" s="84"/>
      <c r="G831" s="84"/>
      <c r="H831" s="84"/>
      <c r="I831" s="84"/>
      <c r="J831" s="84"/>
      <c r="K831" s="84"/>
      <c r="L831" s="84"/>
      <c r="M831" s="84"/>
      <c r="N831" s="84"/>
      <c r="O831" s="84"/>
      <c r="P831" s="84"/>
      <c r="Q831" s="84"/>
      <c r="R831" s="84"/>
      <c r="S831" s="84"/>
      <c r="T831" s="84"/>
      <c r="U831" s="84"/>
      <c r="V831" s="84"/>
      <c r="W831" s="84"/>
      <c r="X831" s="84"/>
      <c r="Y831" s="84"/>
      <c r="Z831" s="84"/>
    </row>
    <row r="832" spans="1:26" ht="12.75" customHeight="1" x14ac:dyDescent="0.35">
      <c r="A832" s="84"/>
      <c r="B832" s="90"/>
      <c r="C832" s="91"/>
      <c r="D832" s="91"/>
      <c r="E832" s="91"/>
      <c r="F832" s="84"/>
      <c r="G832" s="84"/>
      <c r="H832" s="84"/>
      <c r="I832" s="84"/>
      <c r="J832" s="84"/>
      <c r="K832" s="84"/>
      <c r="L832" s="84"/>
      <c r="M832" s="84"/>
      <c r="N832" s="84"/>
      <c r="O832" s="84"/>
      <c r="P832" s="84"/>
      <c r="Q832" s="84"/>
      <c r="R832" s="84"/>
      <c r="S832" s="84"/>
      <c r="T832" s="84"/>
      <c r="U832" s="84"/>
      <c r="V832" s="84"/>
      <c r="W832" s="84"/>
      <c r="X832" s="84"/>
      <c r="Y832" s="84"/>
      <c r="Z832" s="84"/>
    </row>
    <row r="833" spans="1:26" ht="12.75" customHeight="1" x14ac:dyDescent="0.35">
      <c r="A833" s="84"/>
      <c r="B833" s="90"/>
      <c r="C833" s="91"/>
      <c r="D833" s="91"/>
      <c r="E833" s="91"/>
      <c r="F833" s="84"/>
      <c r="G833" s="84"/>
      <c r="H833" s="84"/>
      <c r="I833" s="84"/>
      <c r="J833" s="84"/>
      <c r="K833" s="84"/>
      <c r="L833" s="84"/>
      <c r="M833" s="84"/>
      <c r="N833" s="84"/>
      <c r="O833" s="84"/>
      <c r="P833" s="84"/>
      <c r="Q833" s="84"/>
      <c r="R833" s="84"/>
      <c r="S833" s="84"/>
      <c r="T833" s="84"/>
      <c r="U833" s="84"/>
      <c r="V833" s="84"/>
      <c r="W833" s="84"/>
      <c r="X833" s="84"/>
      <c r="Y833" s="84"/>
      <c r="Z833" s="84"/>
    </row>
    <row r="834" spans="1:26" ht="12.75" customHeight="1" x14ac:dyDescent="0.35">
      <c r="A834" s="84"/>
      <c r="B834" s="90"/>
      <c r="C834" s="91"/>
      <c r="D834" s="91"/>
      <c r="E834" s="91"/>
      <c r="F834" s="84"/>
      <c r="G834" s="84"/>
      <c r="H834" s="84"/>
      <c r="I834" s="84"/>
      <c r="J834" s="84"/>
      <c r="K834" s="84"/>
      <c r="L834" s="84"/>
      <c r="M834" s="84"/>
      <c r="N834" s="84"/>
      <c r="O834" s="84"/>
      <c r="P834" s="84"/>
      <c r="Q834" s="84"/>
      <c r="R834" s="84"/>
      <c r="S834" s="84"/>
      <c r="T834" s="84"/>
      <c r="U834" s="84"/>
      <c r="V834" s="84"/>
      <c r="W834" s="84"/>
      <c r="X834" s="84"/>
      <c r="Y834" s="84"/>
      <c r="Z834" s="84"/>
    </row>
    <row r="835" spans="1:26" ht="12.75" customHeight="1" x14ac:dyDescent="0.35">
      <c r="A835" s="84"/>
      <c r="B835" s="90"/>
      <c r="C835" s="91"/>
      <c r="D835" s="91"/>
      <c r="E835" s="91"/>
      <c r="F835" s="84"/>
      <c r="G835" s="84"/>
      <c r="H835" s="84"/>
      <c r="I835" s="84"/>
      <c r="J835" s="84"/>
      <c r="K835" s="84"/>
      <c r="L835" s="84"/>
      <c r="M835" s="84"/>
      <c r="N835" s="84"/>
      <c r="O835" s="84"/>
      <c r="P835" s="84"/>
      <c r="Q835" s="84"/>
      <c r="R835" s="84"/>
      <c r="S835" s="84"/>
      <c r="T835" s="84"/>
      <c r="U835" s="84"/>
      <c r="V835" s="84"/>
      <c r="W835" s="84"/>
      <c r="X835" s="84"/>
      <c r="Y835" s="84"/>
      <c r="Z835" s="84"/>
    </row>
    <row r="836" spans="1:26" ht="12.75" customHeight="1" x14ac:dyDescent="0.35">
      <c r="A836" s="84"/>
      <c r="B836" s="90"/>
      <c r="C836" s="91"/>
      <c r="D836" s="91"/>
      <c r="E836" s="91"/>
      <c r="F836" s="84"/>
      <c r="G836" s="84"/>
      <c r="H836" s="84"/>
      <c r="I836" s="84"/>
      <c r="J836" s="84"/>
      <c r="K836" s="84"/>
      <c r="L836" s="84"/>
      <c r="M836" s="84"/>
      <c r="N836" s="84"/>
      <c r="O836" s="84"/>
      <c r="P836" s="84"/>
      <c r="Q836" s="84"/>
      <c r="R836" s="84"/>
      <c r="S836" s="84"/>
      <c r="T836" s="84"/>
      <c r="U836" s="84"/>
      <c r="V836" s="84"/>
      <c r="W836" s="84"/>
      <c r="X836" s="84"/>
      <c r="Y836" s="84"/>
      <c r="Z836" s="84"/>
    </row>
    <row r="837" spans="1:26" ht="12.75" customHeight="1" x14ac:dyDescent="0.35">
      <c r="A837" s="84"/>
      <c r="B837" s="90"/>
      <c r="C837" s="91"/>
      <c r="D837" s="91"/>
      <c r="E837" s="91"/>
      <c r="F837" s="84"/>
      <c r="G837" s="84"/>
      <c r="H837" s="84"/>
      <c r="I837" s="84"/>
      <c r="J837" s="84"/>
      <c r="K837" s="84"/>
      <c r="L837" s="84"/>
      <c r="M837" s="84"/>
      <c r="N837" s="84"/>
      <c r="O837" s="84"/>
      <c r="P837" s="84"/>
      <c r="Q837" s="84"/>
      <c r="R837" s="84"/>
      <c r="S837" s="84"/>
      <c r="T837" s="84"/>
      <c r="U837" s="84"/>
      <c r="V837" s="84"/>
      <c r="W837" s="84"/>
      <c r="X837" s="84"/>
      <c r="Y837" s="84"/>
      <c r="Z837" s="84"/>
    </row>
    <row r="838" spans="1:26" ht="12.75" customHeight="1" x14ac:dyDescent="0.35">
      <c r="A838" s="84"/>
      <c r="B838" s="90"/>
      <c r="C838" s="91"/>
      <c r="D838" s="91"/>
      <c r="E838" s="91"/>
      <c r="F838" s="84"/>
      <c r="G838" s="84"/>
      <c r="H838" s="84"/>
      <c r="I838" s="84"/>
      <c r="J838" s="84"/>
      <c r="K838" s="84"/>
      <c r="L838" s="84"/>
      <c r="M838" s="84"/>
      <c r="N838" s="84"/>
      <c r="O838" s="84"/>
      <c r="P838" s="84"/>
      <c r="Q838" s="84"/>
      <c r="R838" s="84"/>
      <c r="S838" s="84"/>
      <c r="T838" s="84"/>
      <c r="U838" s="84"/>
      <c r="V838" s="84"/>
      <c r="W838" s="84"/>
      <c r="X838" s="84"/>
      <c r="Y838" s="84"/>
      <c r="Z838" s="84"/>
    </row>
    <row r="839" spans="1:26" ht="12.75" customHeight="1" x14ac:dyDescent="0.35">
      <c r="A839" s="84"/>
      <c r="B839" s="90"/>
      <c r="C839" s="91"/>
      <c r="D839" s="91"/>
      <c r="E839" s="91"/>
      <c r="F839" s="84"/>
      <c r="G839" s="84"/>
      <c r="H839" s="84"/>
      <c r="I839" s="84"/>
      <c r="J839" s="84"/>
      <c r="K839" s="84"/>
      <c r="L839" s="84"/>
      <c r="M839" s="84"/>
      <c r="N839" s="84"/>
      <c r="O839" s="84"/>
      <c r="P839" s="84"/>
      <c r="Q839" s="84"/>
      <c r="R839" s="84"/>
      <c r="S839" s="84"/>
      <c r="T839" s="84"/>
      <c r="U839" s="84"/>
      <c r="V839" s="84"/>
      <c r="W839" s="84"/>
      <c r="X839" s="84"/>
      <c r="Y839" s="84"/>
      <c r="Z839" s="84"/>
    </row>
    <row r="840" spans="1:26" ht="12.75" customHeight="1" x14ac:dyDescent="0.35">
      <c r="A840" s="84"/>
      <c r="B840" s="90"/>
      <c r="C840" s="91"/>
      <c r="D840" s="91"/>
      <c r="E840" s="91"/>
      <c r="F840" s="84"/>
      <c r="G840" s="84"/>
      <c r="H840" s="84"/>
      <c r="I840" s="84"/>
      <c r="J840" s="84"/>
      <c r="K840" s="84"/>
      <c r="L840" s="84"/>
      <c r="M840" s="84"/>
      <c r="N840" s="84"/>
      <c r="O840" s="84"/>
      <c r="P840" s="84"/>
      <c r="Q840" s="84"/>
      <c r="R840" s="84"/>
      <c r="S840" s="84"/>
      <c r="T840" s="84"/>
      <c r="U840" s="84"/>
      <c r="V840" s="84"/>
      <c r="W840" s="84"/>
      <c r="X840" s="84"/>
      <c r="Y840" s="84"/>
      <c r="Z840" s="84"/>
    </row>
    <row r="841" spans="1:26" ht="12.75" customHeight="1" x14ac:dyDescent="0.35">
      <c r="A841" s="84"/>
      <c r="B841" s="90"/>
      <c r="C841" s="91"/>
      <c r="D841" s="91"/>
      <c r="E841" s="91"/>
      <c r="F841" s="84"/>
      <c r="G841" s="84"/>
      <c r="H841" s="84"/>
      <c r="I841" s="84"/>
      <c r="J841" s="84"/>
      <c r="K841" s="84"/>
      <c r="L841" s="84"/>
      <c r="M841" s="84"/>
      <c r="N841" s="84"/>
      <c r="O841" s="84"/>
      <c r="P841" s="84"/>
      <c r="Q841" s="84"/>
      <c r="R841" s="84"/>
      <c r="S841" s="84"/>
      <c r="T841" s="84"/>
      <c r="U841" s="84"/>
      <c r="V841" s="84"/>
      <c r="W841" s="84"/>
      <c r="X841" s="84"/>
      <c r="Y841" s="84"/>
      <c r="Z841" s="84"/>
    </row>
    <row r="842" spans="1:26" ht="12.75" customHeight="1" x14ac:dyDescent="0.35">
      <c r="A842" s="84"/>
      <c r="B842" s="90"/>
      <c r="C842" s="91"/>
      <c r="D842" s="91"/>
      <c r="E842" s="91"/>
      <c r="F842" s="84"/>
      <c r="G842" s="84"/>
      <c r="H842" s="84"/>
      <c r="I842" s="84"/>
      <c r="J842" s="84"/>
      <c r="K842" s="84"/>
      <c r="L842" s="84"/>
      <c r="M842" s="84"/>
      <c r="N842" s="84"/>
      <c r="O842" s="84"/>
      <c r="P842" s="84"/>
      <c r="Q842" s="84"/>
      <c r="R842" s="84"/>
      <c r="S842" s="84"/>
      <c r="T842" s="84"/>
      <c r="U842" s="84"/>
      <c r="V842" s="84"/>
      <c r="W842" s="84"/>
      <c r="X842" s="84"/>
      <c r="Y842" s="84"/>
      <c r="Z842" s="84"/>
    </row>
    <row r="843" spans="1:26" ht="12.75" customHeight="1" x14ac:dyDescent="0.35">
      <c r="A843" s="84"/>
      <c r="B843" s="90"/>
      <c r="C843" s="91"/>
      <c r="D843" s="91"/>
      <c r="E843" s="91"/>
      <c r="F843" s="84"/>
      <c r="G843" s="84"/>
      <c r="H843" s="84"/>
      <c r="I843" s="84"/>
      <c r="J843" s="84"/>
      <c r="K843" s="84"/>
      <c r="L843" s="84"/>
      <c r="M843" s="84"/>
      <c r="N843" s="84"/>
      <c r="O843" s="84"/>
      <c r="P843" s="84"/>
      <c r="Q843" s="84"/>
      <c r="R843" s="84"/>
      <c r="S843" s="84"/>
      <c r="T843" s="84"/>
      <c r="U843" s="84"/>
      <c r="V843" s="84"/>
      <c r="W843" s="84"/>
      <c r="X843" s="84"/>
      <c r="Y843" s="84"/>
      <c r="Z843" s="84"/>
    </row>
    <row r="844" spans="1:26" ht="12.75" customHeight="1" x14ac:dyDescent="0.35">
      <c r="A844" s="84"/>
      <c r="B844" s="90"/>
      <c r="C844" s="91"/>
      <c r="D844" s="91"/>
      <c r="E844" s="91"/>
      <c r="F844" s="84"/>
      <c r="G844" s="84"/>
      <c r="H844" s="84"/>
      <c r="I844" s="84"/>
      <c r="J844" s="84"/>
      <c r="K844" s="84"/>
      <c r="L844" s="84"/>
      <c r="M844" s="84"/>
      <c r="N844" s="84"/>
      <c r="O844" s="84"/>
      <c r="P844" s="84"/>
      <c r="Q844" s="84"/>
      <c r="R844" s="84"/>
      <c r="S844" s="84"/>
      <c r="T844" s="84"/>
      <c r="U844" s="84"/>
      <c r="V844" s="84"/>
      <c r="W844" s="84"/>
      <c r="X844" s="84"/>
      <c r="Y844" s="84"/>
      <c r="Z844" s="84"/>
    </row>
    <row r="845" spans="1:26" ht="12.75" customHeight="1" x14ac:dyDescent="0.35">
      <c r="A845" s="84"/>
      <c r="B845" s="90"/>
      <c r="C845" s="91"/>
      <c r="D845" s="91"/>
      <c r="E845" s="91"/>
      <c r="F845" s="84"/>
      <c r="G845" s="84"/>
      <c r="H845" s="84"/>
      <c r="I845" s="84"/>
      <c r="J845" s="84"/>
      <c r="K845" s="84"/>
      <c r="L845" s="84"/>
      <c r="M845" s="84"/>
      <c r="N845" s="84"/>
      <c r="O845" s="84"/>
      <c r="P845" s="84"/>
      <c r="Q845" s="84"/>
      <c r="R845" s="84"/>
      <c r="S845" s="84"/>
      <c r="T845" s="84"/>
      <c r="U845" s="84"/>
      <c r="V845" s="84"/>
      <c r="W845" s="84"/>
      <c r="X845" s="84"/>
      <c r="Y845" s="84"/>
      <c r="Z845" s="84"/>
    </row>
    <row r="846" spans="1:26" ht="12.75" customHeight="1" x14ac:dyDescent="0.35">
      <c r="A846" s="84"/>
      <c r="B846" s="90"/>
      <c r="C846" s="91"/>
      <c r="D846" s="91"/>
      <c r="E846" s="91"/>
      <c r="F846" s="84"/>
      <c r="G846" s="84"/>
      <c r="H846" s="84"/>
      <c r="I846" s="84"/>
      <c r="J846" s="84"/>
      <c r="K846" s="84"/>
      <c r="L846" s="84"/>
      <c r="M846" s="84"/>
      <c r="N846" s="84"/>
      <c r="O846" s="84"/>
      <c r="P846" s="84"/>
      <c r="Q846" s="84"/>
      <c r="R846" s="84"/>
      <c r="S846" s="84"/>
      <c r="T846" s="84"/>
      <c r="U846" s="84"/>
      <c r="V846" s="84"/>
      <c r="W846" s="84"/>
      <c r="X846" s="84"/>
      <c r="Y846" s="84"/>
      <c r="Z846" s="84"/>
    </row>
    <row r="847" spans="1:26" ht="12.75" customHeight="1" x14ac:dyDescent="0.35">
      <c r="A847" s="84"/>
      <c r="B847" s="90"/>
      <c r="C847" s="91"/>
      <c r="D847" s="91"/>
      <c r="E847" s="91"/>
      <c r="F847" s="84"/>
      <c r="G847" s="84"/>
      <c r="H847" s="84"/>
      <c r="I847" s="84"/>
      <c r="J847" s="84"/>
      <c r="K847" s="84"/>
      <c r="L847" s="84"/>
      <c r="M847" s="84"/>
      <c r="N847" s="84"/>
      <c r="O847" s="84"/>
      <c r="P847" s="84"/>
      <c r="Q847" s="84"/>
      <c r="R847" s="84"/>
      <c r="S847" s="84"/>
      <c r="T847" s="84"/>
      <c r="U847" s="84"/>
      <c r="V847" s="84"/>
      <c r="W847" s="84"/>
      <c r="X847" s="84"/>
      <c r="Y847" s="84"/>
      <c r="Z847" s="84"/>
    </row>
    <row r="848" spans="1:26" ht="12.75" customHeight="1" x14ac:dyDescent="0.35">
      <c r="A848" s="84"/>
      <c r="B848" s="90"/>
      <c r="C848" s="91"/>
      <c r="D848" s="91"/>
      <c r="E848" s="91"/>
      <c r="F848" s="84"/>
      <c r="G848" s="84"/>
      <c r="H848" s="84"/>
      <c r="I848" s="84"/>
      <c r="J848" s="84"/>
      <c r="K848" s="84"/>
      <c r="L848" s="84"/>
      <c r="M848" s="84"/>
      <c r="N848" s="84"/>
      <c r="O848" s="84"/>
      <c r="P848" s="84"/>
      <c r="Q848" s="84"/>
      <c r="R848" s="84"/>
      <c r="S848" s="84"/>
      <c r="T848" s="84"/>
      <c r="U848" s="84"/>
      <c r="V848" s="84"/>
      <c r="W848" s="84"/>
      <c r="X848" s="84"/>
      <c r="Y848" s="84"/>
      <c r="Z848" s="84"/>
    </row>
    <row r="849" spans="1:26" ht="12.75" customHeight="1" x14ac:dyDescent="0.35">
      <c r="A849" s="84"/>
      <c r="B849" s="90"/>
      <c r="C849" s="91"/>
      <c r="D849" s="91"/>
      <c r="E849" s="91"/>
      <c r="F849" s="84"/>
      <c r="G849" s="84"/>
      <c r="H849" s="84"/>
      <c r="I849" s="84"/>
      <c r="J849" s="84"/>
      <c r="K849" s="84"/>
      <c r="L849" s="84"/>
      <c r="M849" s="84"/>
      <c r="N849" s="84"/>
      <c r="O849" s="84"/>
      <c r="P849" s="84"/>
      <c r="Q849" s="84"/>
      <c r="R849" s="84"/>
      <c r="S849" s="84"/>
      <c r="T849" s="84"/>
      <c r="U849" s="84"/>
      <c r="V849" s="84"/>
      <c r="W849" s="84"/>
      <c r="X849" s="84"/>
      <c r="Y849" s="84"/>
      <c r="Z849" s="84"/>
    </row>
    <row r="850" spans="1:26" ht="12.75" customHeight="1" x14ac:dyDescent="0.35">
      <c r="A850" s="84"/>
      <c r="B850" s="90"/>
      <c r="C850" s="91"/>
      <c r="D850" s="91"/>
      <c r="E850" s="91"/>
      <c r="F850" s="84"/>
      <c r="G850" s="84"/>
      <c r="H850" s="84"/>
      <c r="I850" s="84"/>
      <c r="J850" s="84"/>
      <c r="K850" s="84"/>
      <c r="L850" s="84"/>
      <c r="M850" s="84"/>
      <c r="N850" s="84"/>
      <c r="O850" s="84"/>
      <c r="P850" s="84"/>
      <c r="Q850" s="84"/>
      <c r="R850" s="84"/>
      <c r="S850" s="84"/>
      <c r="T850" s="84"/>
      <c r="U850" s="84"/>
      <c r="V850" s="84"/>
      <c r="W850" s="84"/>
      <c r="X850" s="84"/>
      <c r="Y850" s="84"/>
      <c r="Z850" s="84"/>
    </row>
    <row r="851" spans="1:26" ht="12.75" customHeight="1" x14ac:dyDescent="0.35">
      <c r="A851" s="84"/>
      <c r="B851" s="90"/>
      <c r="C851" s="91"/>
      <c r="D851" s="91"/>
      <c r="E851" s="91"/>
      <c r="F851" s="84"/>
      <c r="G851" s="84"/>
      <c r="H851" s="84"/>
      <c r="I851" s="84"/>
      <c r="J851" s="84"/>
      <c r="K851" s="84"/>
      <c r="L851" s="84"/>
      <c r="M851" s="84"/>
      <c r="N851" s="84"/>
      <c r="O851" s="84"/>
      <c r="P851" s="84"/>
      <c r="Q851" s="84"/>
      <c r="R851" s="84"/>
      <c r="S851" s="84"/>
      <c r="T851" s="84"/>
      <c r="U851" s="84"/>
      <c r="V851" s="84"/>
      <c r="W851" s="84"/>
      <c r="X851" s="84"/>
      <c r="Y851" s="84"/>
      <c r="Z851" s="84"/>
    </row>
    <row r="852" spans="1:26" ht="12.75" customHeight="1" x14ac:dyDescent="0.35">
      <c r="A852" s="84"/>
      <c r="B852" s="90"/>
      <c r="C852" s="91"/>
      <c r="D852" s="91"/>
      <c r="E852" s="91"/>
      <c r="F852" s="84"/>
      <c r="G852" s="84"/>
      <c r="H852" s="84"/>
      <c r="I852" s="84"/>
      <c r="J852" s="84"/>
      <c r="K852" s="84"/>
      <c r="L852" s="84"/>
      <c r="M852" s="84"/>
      <c r="N852" s="84"/>
      <c r="O852" s="84"/>
      <c r="P852" s="84"/>
      <c r="Q852" s="84"/>
      <c r="R852" s="84"/>
      <c r="S852" s="84"/>
      <c r="T852" s="84"/>
      <c r="U852" s="84"/>
      <c r="V852" s="84"/>
      <c r="W852" s="84"/>
      <c r="X852" s="84"/>
      <c r="Y852" s="84"/>
      <c r="Z852" s="84"/>
    </row>
    <row r="853" spans="1:26" ht="12.75" customHeight="1" x14ac:dyDescent="0.35">
      <c r="A853" s="84"/>
      <c r="B853" s="90"/>
      <c r="C853" s="91"/>
      <c r="D853" s="91"/>
      <c r="E853" s="91"/>
      <c r="F853" s="84"/>
      <c r="G853" s="84"/>
      <c r="H853" s="84"/>
      <c r="I853" s="84"/>
      <c r="J853" s="84"/>
      <c r="K853" s="84"/>
      <c r="L853" s="84"/>
      <c r="M853" s="84"/>
      <c r="N853" s="84"/>
      <c r="O853" s="84"/>
      <c r="P853" s="84"/>
      <c r="Q853" s="84"/>
      <c r="R853" s="84"/>
      <c r="S853" s="84"/>
      <c r="T853" s="84"/>
      <c r="U853" s="84"/>
      <c r="V853" s="84"/>
      <c r="W853" s="84"/>
      <c r="X853" s="84"/>
      <c r="Y853" s="84"/>
      <c r="Z853" s="84"/>
    </row>
    <row r="854" spans="1:26" ht="12.75" customHeight="1" x14ac:dyDescent="0.35">
      <c r="A854" s="84"/>
      <c r="B854" s="90"/>
      <c r="C854" s="91"/>
      <c r="D854" s="91"/>
      <c r="E854" s="91"/>
      <c r="F854" s="84"/>
      <c r="G854" s="84"/>
      <c r="H854" s="84"/>
      <c r="I854" s="84"/>
      <c r="J854" s="84"/>
      <c r="K854" s="84"/>
      <c r="L854" s="84"/>
      <c r="M854" s="84"/>
      <c r="N854" s="84"/>
      <c r="O854" s="84"/>
      <c r="P854" s="84"/>
      <c r="Q854" s="84"/>
      <c r="R854" s="84"/>
      <c r="S854" s="84"/>
      <c r="T854" s="84"/>
      <c r="U854" s="84"/>
      <c r="V854" s="84"/>
      <c r="W854" s="84"/>
      <c r="X854" s="84"/>
      <c r="Y854" s="84"/>
      <c r="Z854" s="84"/>
    </row>
    <row r="855" spans="1:26" ht="12.75" customHeight="1" x14ac:dyDescent="0.35">
      <c r="A855" s="84"/>
      <c r="B855" s="90"/>
      <c r="C855" s="91"/>
      <c r="D855" s="91"/>
      <c r="E855" s="91"/>
      <c r="F855" s="84"/>
      <c r="G855" s="84"/>
      <c r="H855" s="84"/>
      <c r="I855" s="84"/>
      <c r="J855" s="84"/>
      <c r="K855" s="84"/>
      <c r="L855" s="84"/>
      <c r="M855" s="84"/>
      <c r="N855" s="84"/>
      <c r="O855" s="84"/>
      <c r="P855" s="84"/>
      <c r="Q855" s="84"/>
      <c r="R855" s="84"/>
      <c r="S855" s="84"/>
      <c r="T855" s="84"/>
      <c r="U855" s="84"/>
      <c r="V855" s="84"/>
      <c r="W855" s="84"/>
      <c r="X855" s="84"/>
      <c r="Y855" s="84"/>
      <c r="Z855" s="84"/>
    </row>
    <row r="856" spans="1:26" ht="12.75" customHeight="1" x14ac:dyDescent="0.35">
      <c r="A856" s="84"/>
      <c r="B856" s="90"/>
      <c r="C856" s="91"/>
      <c r="D856" s="91"/>
      <c r="E856" s="91"/>
      <c r="F856" s="84"/>
      <c r="G856" s="84"/>
      <c r="H856" s="84"/>
      <c r="I856" s="84"/>
      <c r="J856" s="84"/>
      <c r="K856" s="84"/>
      <c r="L856" s="84"/>
      <c r="M856" s="84"/>
      <c r="N856" s="84"/>
      <c r="O856" s="84"/>
      <c r="P856" s="84"/>
      <c r="Q856" s="84"/>
      <c r="R856" s="84"/>
      <c r="S856" s="84"/>
      <c r="T856" s="84"/>
      <c r="U856" s="84"/>
      <c r="V856" s="84"/>
      <c r="W856" s="84"/>
      <c r="X856" s="84"/>
      <c r="Y856" s="84"/>
      <c r="Z856" s="84"/>
    </row>
    <row r="857" spans="1:26" ht="12.75" customHeight="1" x14ac:dyDescent="0.35">
      <c r="A857" s="84"/>
      <c r="B857" s="90"/>
      <c r="C857" s="91"/>
      <c r="D857" s="91"/>
      <c r="E857" s="91"/>
      <c r="F857" s="84"/>
      <c r="G857" s="84"/>
      <c r="H857" s="84"/>
      <c r="I857" s="84"/>
      <c r="J857" s="84"/>
      <c r="K857" s="84"/>
      <c r="L857" s="84"/>
      <c r="M857" s="84"/>
      <c r="N857" s="84"/>
      <c r="O857" s="84"/>
      <c r="P857" s="84"/>
      <c r="Q857" s="84"/>
      <c r="R857" s="84"/>
      <c r="S857" s="84"/>
      <c r="T857" s="84"/>
      <c r="U857" s="84"/>
      <c r="V857" s="84"/>
      <c r="W857" s="84"/>
      <c r="X857" s="84"/>
      <c r="Y857" s="84"/>
      <c r="Z857" s="84"/>
    </row>
    <row r="858" spans="1:26" ht="12.75" customHeight="1" x14ac:dyDescent="0.35">
      <c r="A858" s="84"/>
      <c r="B858" s="90"/>
      <c r="C858" s="91"/>
      <c r="D858" s="91"/>
      <c r="E858" s="91"/>
      <c r="F858" s="84"/>
      <c r="G858" s="84"/>
      <c r="H858" s="84"/>
      <c r="I858" s="84"/>
      <c r="J858" s="84"/>
      <c r="K858" s="84"/>
      <c r="L858" s="84"/>
      <c r="M858" s="84"/>
      <c r="N858" s="84"/>
      <c r="O858" s="84"/>
      <c r="P858" s="84"/>
      <c r="Q858" s="84"/>
      <c r="R858" s="84"/>
      <c r="S858" s="84"/>
      <c r="T858" s="84"/>
      <c r="U858" s="84"/>
      <c r="V858" s="84"/>
      <c r="W858" s="84"/>
      <c r="X858" s="84"/>
      <c r="Y858" s="84"/>
      <c r="Z858" s="84"/>
    </row>
    <row r="859" spans="1:26" ht="12.75" customHeight="1" x14ac:dyDescent="0.35">
      <c r="A859" s="84"/>
      <c r="B859" s="90"/>
      <c r="C859" s="91"/>
      <c r="D859" s="91"/>
      <c r="E859" s="91"/>
      <c r="F859" s="84"/>
      <c r="G859" s="84"/>
      <c r="H859" s="84"/>
      <c r="I859" s="84"/>
      <c r="J859" s="84"/>
      <c r="K859" s="84"/>
      <c r="L859" s="84"/>
      <c r="M859" s="84"/>
      <c r="N859" s="84"/>
      <c r="O859" s="84"/>
      <c r="P859" s="84"/>
      <c r="Q859" s="84"/>
      <c r="R859" s="84"/>
      <c r="S859" s="84"/>
      <c r="T859" s="84"/>
      <c r="U859" s="84"/>
      <c r="V859" s="84"/>
      <c r="W859" s="84"/>
      <c r="X859" s="84"/>
      <c r="Y859" s="84"/>
      <c r="Z859" s="84"/>
    </row>
    <row r="860" spans="1:26" ht="12.75" customHeight="1" x14ac:dyDescent="0.35">
      <c r="A860" s="84"/>
      <c r="B860" s="90"/>
      <c r="C860" s="91"/>
      <c r="D860" s="91"/>
      <c r="E860" s="91"/>
      <c r="F860" s="84"/>
      <c r="G860" s="84"/>
      <c r="H860" s="84"/>
      <c r="I860" s="84"/>
      <c r="J860" s="84"/>
      <c r="K860" s="84"/>
      <c r="L860" s="84"/>
      <c r="M860" s="84"/>
      <c r="N860" s="84"/>
      <c r="O860" s="84"/>
      <c r="P860" s="84"/>
      <c r="Q860" s="84"/>
      <c r="R860" s="84"/>
      <c r="S860" s="84"/>
      <c r="T860" s="84"/>
      <c r="U860" s="84"/>
      <c r="V860" s="84"/>
      <c r="W860" s="84"/>
      <c r="X860" s="84"/>
      <c r="Y860" s="84"/>
      <c r="Z860" s="84"/>
    </row>
    <row r="861" spans="1:26" ht="12.75" customHeight="1" x14ac:dyDescent="0.35">
      <c r="A861" s="84"/>
      <c r="B861" s="90"/>
      <c r="C861" s="91"/>
      <c r="D861" s="91"/>
      <c r="E861" s="91"/>
      <c r="F861" s="84"/>
      <c r="G861" s="84"/>
      <c r="H861" s="84"/>
      <c r="I861" s="84"/>
      <c r="J861" s="84"/>
      <c r="K861" s="84"/>
      <c r="L861" s="84"/>
      <c r="M861" s="84"/>
      <c r="N861" s="84"/>
      <c r="O861" s="84"/>
      <c r="P861" s="84"/>
      <c r="Q861" s="84"/>
      <c r="R861" s="84"/>
      <c r="S861" s="84"/>
      <c r="T861" s="84"/>
      <c r="U861" s="84"/>
      <c r="V861" s="84"/>
      <c r="W861" s="84"/>
      <c r="X861" s="84"/>
      <c r="Y861" s="84"/>
      <c r="Z861" s="84"/>
    </row>
    <row r="862" spans="1:26" ht="12.75" customHeight="1" x14ac:dyDescent="0.35">
      <c r="A862" s="84"/>
      <c r="B862" s="90"/>
      <c r="C862" s="91"/>
      <c r="D862" s="91"/>
      <c r="E862" s="91"/>
      <c r="F862" s="84"/>
      <c r="G862" s="84"/>
      <c r="H862" s="84"/>
      <c r="I862" s="84"/>
      <c r="J862" s="84"/>
      <c r="K862" s="84"/>
      <c r="L862" s="84"/>
      <c r="M862" s="84"/>
      <c r="N862" s="84"/>
      <c r="O862" s="84"/>
      <c r="P862" s="84"/>
      <c r="Q862" s="84"/>
      <c r="R862" s="84"/>
      <c r="S862" s="84"/>
      <c r="T862" s="84"/>
      <c r="U862" s="84"/>
      <c r="V862" s="84"/>
      <c r="W862" s="84"/>
      <c r="X862" s="84"/>
      <c r="Y862" s="84"/>
      <c r="Z862" s="84"/>
    </row>
    <row r="863" spans="1:26" ht="12.75" customHeight="1" x14ac:dyDescent="0.35">
      <c r="A863" s="84"/>
      <c r="B863" s="90"/>
      <c r="C863" s="91"/>
      <c r="D863" s="91"/>
      <c r="E863" s="91"/>
      <c r="F863" s="84"/>
      <c r="G863" s="84"/>
      <c r="H863" s="84"/>
      <c r="I863" s="84"/>
      <c r="J863" s="84"/>
      <c r="K863" s="84"/>
      <c r="L863" s="84"/>
      <c r="M863" s="84"/>
      <c r="N863" s="84"/>
      <c r="O863" s="84"/>
      <c r="P863" s="84"/>
      <c r="Q863" s="84"/>
      <c r="R863" s="84"/>
      <c r="S863" s="84"/>
      <c r="T863" s="84"/>
      <c r="U863" s="84"/>
      <c r="V863" s="84"/>
      <c r="W863" s="84"/>
      <c r="X863" s="84"/>
      <c r="Y863" s="84"/>
      <c r="Z863" s="84"/>
    </row>
    <row r="864" spans="1:26" ht="12.75" customHeight="1" x14ac:dyDescent="0.35">
      <c r="A864" s="84"/>
      <c r="B864" s="90"/>
      <c r="C864" s="91"/>
      <c r="D864" s="91"/>
      <c r="E864" s="91"/>
      <c r="F864" s="84"/>
      <c r="G864" s="84"/>
      <c r="H864" s="84"/>
      <c r="I864" s="84"/>
      <c r="J864" s="84"/>
      <c r="K864" s="84"/>
      <c r="L864" s="84"/>
      <c r="M864" s="84"/>
      <c r="N864" s="84"/>
      <c r="O864" s="84"/>
      <c r="P864" s="84"/>
      <c r="Q864" s="84"/>
      <c r="R864" s="84"/>
      <c r="S864" s="84"/>
      <c r="T864" s="84"/>
      <c r="U864" s="84"/>
      <c r="V864" s="84"/>
      <c r="W864" s="84"/>
      <c r="X864" s="84"/>
      <c r="Y864" s="84"/>
      <c r="Z864" s="84"/>
    </row>
    <row r="865" spans="1:26" ht="12.75" customHeight="1" x14ac:dyDescent="0.35">
      <c r="A865" s="84"/>
      <c r="B865" s="90"/>
      <c r="C865" s="91"/>
      <c r="D865" s="91"/>
      <c r="E865" s="91"/>
      <c r="F865" s="84"/>
      <c r="G865" s="84"/>
      <c r="H865" s="84"/>
      <c r="I865" s="84"/>
      <c r="J865" s="84"/>
      <c r="K865" s="84"/>
      <c r="L865" s="84"/>
      <c r="M865" s="84"/>
      <c r="N865" s="84"/>
      <c r="O865" s="84"/>
      <c r="P865" s="84"/>
      <c r="Q865" s="84"/>
      <c r="R865" s="84"/>
      <c r="S865" s="84"/>
      <c r="T865" s="84"/>
      <c r="U865" s="84"/>
      <c r="V865" s="84"/>
      <c r="W865" s="84"/>
      <c r="X865" s="84"/>
      <c r="Y865" s="84"/>
      <c r="Z865" s="84"/>
    </row>
    <row r="866" spans="1:26" ht="12.75" customHeight="1" x14ac:dyDescent="0.35">
      <c r="A866" s="84"/>
      <c r="B866" s="90"/>
      <c r="C866" s="91"/>
      <c r="D866" s="91"/>
      <c r="E866" s="91"/>
      <c r="F866" s="84"/>
      <c r="G866" s="84"/>
      <c r="H866" s="84"/>
      <c r="I866" s="84"/>
      <c r="J866" s="84"/>
      <c r="K866" s="84"/>
      <c r="L866" s="84"/>
      <c r="M866" s="84"/>
      <c r="N866" s="84"/>
      <c r="O866" s="84"/>
      <c r="P866" s="84"/>
      <c r="Q866" s="84"/>
      <c r="R866" s="84"/>
      <c r="S866" s="84"/>
      <c r="T866" s="84"/>
      <c r="U866" s="84"/>
      <c r="V866" s="84"/>
      <c r="W866" s="84"/>
      <c r="X866" s="84"/>
      <c r="Y866" s="84"/>
      <c r="Z866" s="84"/>
    </row>
    <row r="867" spans="1:26" ht="12.75" customHeight="1" x14ac:dyDescent="0.35">
      <c r="A867" s="84"/>
      <c r="B867" s="90"/>
      <c r="C867" s="91"/>
      <c r="D867" s="91"/>
      <c r="E867" s="91"/>
      <c r="F867" s="84"/>
      <c r="G867" s="84"/>
      <c r="H867" s="84"/>
      <c r="I867" s="84"/>
      <c r="J867" s="84"/>
      <c r="K867" s="84"/>
      <c r="L867" s="84"/>
      <c r="M867" s="84"/>
      <c r="N867" s="84"/>
      <c r="O867" s="84"/>
      <c r="P867" s="84"/>
      <c r="Q867" s="84"/>
      <c r="R867" s="84"/>
      <c r="S867" s="84"/>
      <c r="T867" s="84"/>
      <c r="U867" s="84"/>
      <c r="V867" s="84"/>
      <c r="W867" s="84"/>
      <c r="X867" s="84"/>
      <c r="Y867" s="84"/>
      <c r="Z867" s="84"/>
    </row>
    <row r="868" spans="1:26" ht="12.75" customHeight="1" x14ac:dyDescent="0.35">
      <c r="A868" s="84"/>
      <c r="B868" s="90"/>
      <c r="C868" s="91"/>
      <c r="D868" s="91"/>
      <c r="E868" s="91"/>
      <c r="F868" s="84"/>
      <c r="G868" s="84"/>
      <c r="H868" s="84"/>
      <c r="I868" s="84"/>
      <c r="J868" s="84"/>
      <c r="K868" s="84"/>
      <c r="L868" s="84"/>
      <c r="M868" s="84"/>
      <c r="N868" s="84"/>
      <c r="O868" s="84"/>
      <c r="P868" s="84"/>
      <c r="Q868" s="84"/>
      <c r="R868" s="84"/>
      <c r="S868" s="84"/>
      <c r="T868" s="84"/>
      <c r="U868" s="84"/>
      <c r="V868" s="84"/>
      <c r="W868" s="84"/>
      <c r="X868" s="84"/>
      <c r="Y868" s="84"/>
      <c r="Z868" s="84"/>
    </row>
    <row r="869" spans="1:26" ht="12.75" customHeight="1" x14ac:dyDescent="0.35">
      <c r="A869" s="84"/>
      <c r="B869" s="90"/>
      <c r="C869" s="91"/>
      <c r="D869" s="91"/>
      <c r="E869" s="91"/>
      <c r="F869" s="84"/>
      <c r="G869" s="84"/>
      <c r="H869" s="84"/>
      <c r="I869" s="84"/>
      <c r="J869" s="84"/>
      <c r="K869" s="84"/>
      <c r="L869" s="84"/>
      <c r="M869" s="84"/>
      <c r="N869" s="84"/>
      <c r="O869" s="84"/>
      <c r="P869" s="84"/>
      <c r="Q869" s="84"/>
      <c r="R869" s="84"/>
      <c r="S869" s="84"/>
      <c r="T869" s="84"/>
      <c r="U869" s="84"/>
      <c r="V869" s="84"/>
      <c r="W869" s="84"/>
      <c r="X869" s="84"/>
      <c r="Y869" s="84"/>
      <c r="Z869" s="84"/>
    </row>
    <row r="870" spans="1:26" ht="12.75" customHeight="1" x14ac:dyDescent="0.35">
      <c r="A870" s="84"/>
      <c r="B870" s="90"/>
      <c r="C870" s="91"/>
      <c r="D870" s="91"/>
      <c r="E870" s="91"/>
      <c r="F870" s="84"/>
      <c r="G870" s="84"/>
      <c r="H870" s="84"/>
      <c r="I870" s="84"/>
      <c r="J870" s="84"/>
      <c r="K870" s="84"/>
      <c r="L870" s="84"/>
      <c r="M870" s="84"/>
      <c r="N870" s="84"/>
      <c r="O870" s="84"/>
      <c r="P870" s="84"/>
      <c r="Q870" s="84"/>
      <c r="R870" s="84"/>
      <c r="S870" s="84"/>
      <c r="T870" s="84"/>
      <c r="U870" s="84"/>
      <c r="V870" s="84"/>
      <c r="W870" s="84"/>
      <c r="X870" s="84"/>
      <c r="Y870" s="84"/>
      <c r="Z870" s="84"/>
    </row>
    <row r="871" spans="1:26" ht="12.75" customHeight="1" x14ac:dyDescent="0.35">
      <c r="A871" s="84"/>
      <c r="B871" s="90"/>
      <c r="C871" s="91"/>
      <c r="D871" s="91"/>
      <c r="E871" s="91"/>
      <c r="F871" s="84"/>
      <c r="G871" s="84"/>
      <c r="H871" s="84"/>
      <c r="I871" s="84"/>
      <c r="J871" s="84"/>
      <c r="K871" s="84"/>
      <c r="L871" s="84"/>
      <c r="M871" s="84"/>
      <c r="N871" s="84"/>
      <c r="O871" s="84"/>
      <c r="P871" s="84"/>
      <c r="Q871" s="84"/>
      <c r="R871" s="84"/>
      <c r="S871" s="84"/>
      <c r="T871" s="84"/>
      <c r="U871" s="84"/>
      <c r="V871" s="84"/>
      <c r="W871" s="84"/>
      <c r="X871" s="84"/>
      <c r="Y871" s="84"/>
      <c r="Z871" s="84"/>
    </row>
    <row r="872" spans="1:26" ht="12.75" customHeight="1" x14ac:dyDescent="0.35">
      <c r="A872" s="84"/>
      <c r="B872" s="90"/>
      <c r="C872" s="91"/>
      <c r="D872" s="91"/>
      <c r="E872" s="91"/>
      <c r="F872" s="84"/>
      <c r="G872" s="84"/>
      <c r="H872" s="84"/>
      <c r="I872" s="84"/>
      <c r="J872" s="84"/>
      <c r="K872" s="84"/>
      <c r="L872" s="84"/>
      <c r="M872" s="84"/>
      <c r="N872" s="84"/>
      <c r="O872" s="84"/>
      <c r="P872" s="84"/>
      <c r="Q872" s="84"/>
      <c r="R872" s="84"/>
      <c r="S872" s="84"/>
      <c r="T872" s="84"/>
      <c r="U872" s="84"/>
      <c r="V872" s="84"/>
      <c r="W872" s="84"/>
      <c r="X872" s="84"/>
      <c r="Y872" s="84"/>
      <c r="Z872" s="84"/>
    </row>
    <row r="873" spans="1:26" ht="12.75" customHeight="1" x14ac:dyDescent="0.35">
      <c r="A873" s="84"/>
      <c r="B873" s="90"/>
      <c r="C873" s="91"/>
      <c r="D873" s="91"/>
      <c r="E873" s="91"/>
      <c r="F873" s="84"/>
      <c r="G873" s="84"/>
      <c r="H873" s="84"/>
      <c r="I873" s="84"/>
      <c r="J873" s="84"/>
      <c r="K873" s="84"/>
      <c r="L873" s="84"/>
      <c r="M873" s="84"/>
      <c r="N873" s="84"/>
      <c r="O873" s="84"/>
      <c r="P873" s="84"/>
      <c r="Q873" s="84"/>
      <c r="R873" s="84"/>
      <c r="S873" s="84"/>
      <c r="T873" s="84"/>
      <c r="U873" s="84"/>
      <c r="V873" s="84"/>
      <c r="W873" s="84"/>
      <c r="X873" s="84"/>
      <c r="Y873" s="84"/>
      <c r="Z873" s="84"/>
    </row>
    <row r="874" spans="1:26" ht="12.75" customHeight="1" x14ac:dyDescent="0.35">
      <c r="A874" s="84"/>
      <c r="B874" s="90"/>
      <c r="C874" s="91"/>
      <c r="D874" s="91"/>
      <c r="E874" s="91"/>
      <c r="F874" s="84"/>
      <c r="G874" s="84"/>
      <c r="H874" s="84"/>
      <c r="I874" s="84"/>
      <c r="J874" s="84"/>
      <c r="K874" s="84"/>
      <c r="L874" s="84"/>
      <c r="M874" s="84"/>
      <c r="N874" s="84"/>
      <c r="O874" s="84"/>
      <c r="P874" s="84"/>
      <c r="Q874" s="84"/>
      <c r="R874" s="84"/>
      <c r="S874" s="84"/>
      <c r="T874" s="84"/>
      <c r="U874" s="84"/>
      <c r="V874" s="84"/>
      <c r="W874" s="84"/>
      <c r="X874" s="84"/>
      <c r="Y874" s="84"/>
      <c r="Z874" s="84"/>
    </row>
    <row r="875" spans="1:26" ht="12.75" customHeight="1" x14ac:dyDescent="0.35">
      <c r="A875" s="84"/>
      <c r="B875" s="90"/>
      <c r="C875" s="91"/>
      <c r="D875" s="91"/>
      <c r="E875" s="91"/>
      <c r="F875" s="84"/>
      <c r="G875" s="84"/>
      <c r="H875" s="84"/>
      <c r="I875" s="84"/>
      <c r="J875" s="84"/>
      <c r="K875" s="84"/>
      <c r="L875" s="84"/>
      <c r="M875" s="84"/>
      <c r="N875" s="84"/>
      <c r="O875" s="84"/>
      <c r="P875" s="84"/>
      <c r="Q875" s="84"/>
      <c r="R875" s="84"/>
      <c r="S875" s="84"/>
      <c r="T875" s="84"/>
      <c r="U875" s="84"/>
      <c r="V875" s="84"/>
      <c r="W875" s="84"/>
      <c r="X875" s="84"/>
      <c r="Y875" s="84"/>
      <c r="Z875" s="84"/>
    </row>
    <row r="876" spans="1:26" ht="12.75" customHeight="1" x14ac:dyDescent="0.35">
      <c r="A876" s="84"/>
      <c r="B876" s="90"/>
      <c r="C876" s="91"/>
      <c r="D876" s="91"/>
      <c r="E876" s="91"/>
      <c r="F876" s="84"/>
      <c r="G876" s="84"/>
      <c r="H876" s="84"/>
      <c r="I876" s="84"/>
      <c r="J876" s="84"/>
      <c r="K876" s="84"/>
      <c r="L876" s="84"/>
      <c r="M876" s="84"/>
      <c r="N876" s="84"/>
      <c r="O876" s="84"/>
      <c r="P876" s="84"/>
      <c r="Q876" s="84"/>
      <c r="R876" s="84"/>
      <c r="S876" s="84"/>
      <c r="T876" s="84"/>
      <c r="U876" s="84"/>
      <c r="V876" s="84"/>
      <c r="W876" s="84"/>
      <c r="X876" s="84"/>
      <c r="Y876" s="84"/>
      <c r="Z876" s="84"/>
    </row>
    <row r="877" spans="1:26" ht="12.75" customHeight="1" x14ac:dyDescent="0.35">
      <c r="A877" s="84"/>
      <c r="B877" s="90"/>
      <c r="C877" s="91"/>
      <c r="D877" s="91"/>
      <c r="E877" s="91"/>
      <c r="F877" s="84"/>
      <c r="G877" s="84"/>
      <c r="H877" s="84"/>
      <c r="I877" s="84"/>
      <c r="J877" s="84"/>
      <c r="K877" s="84"/>
      <c r="L877" s="84"/>
      <c r="M877" s="84"/>
      <c r="N877" s="84"/>
      <c r="O877" s="84"/>
      <c r="P877" s="84"/>
      <c r="Q877" s="84"/>
      <c r="R877" s="84"/>
      <c r="S877" s="84"/>
      <c r="T877" s="84"/>
      <c r="U877" s="84"/>
      <c r="V877" s="84"/>
      <c r="W877" s="84"/>
      <c r="X877" s="84"/>
      <c r="Y877" s="84"/>
      <c r="Z877" s="84"/>
    </row>
    <row r="878" spans="1:26" ht="12.75" customHeight="1" x14ac:dyDescent="0.35">
      <c r="A878" s="84"/>
      <c r="B878" s="90"/>
      <c r="C878" s="91"/>
      <c r="D878" s="91"/>
      <c r="E878" s="91"/>
      <c r="F878" s="84"/>
      <c r="G878" s="84"/>
      <c r="H878" s="84"/>
      <c r="I878" s="84"/>
      <c r="J878" s="84"/>
      <c r="K878" s="84"/>
      <c r="L878" s="84"/>
      <c r="M878" s="84"/>
      <c r="N878" s="84"/>
      <c r="O878" s="84"/>
      <c r="P878" s="84"/>
      <c r="Q878" s="84"/>
      <c r="R878" s="84"/>
      <c r="S878" s="84"/>
      <c r="T878" s="84"/>
      <c r="U878" s="84"/>
      <c r="V878" s="84"/>
      <c r="W878" s="84"/>
      <c r="X878" s="84"/>
      <c r="Y878" s="84"/>
      <c r="Z878" s="84"/>
    </row>
    <row r="879" spans="1:26" ht="12.75" customHeight="1" x14ac:dyDescent="0.35">
      <c r="A879" s="84"/>
      <c r="B879" s="90"/>
      <c r="C879" s="91"/>
      <c r="D879" s="91"/>
      <c r="E879" s="91"/>
      <c r="F879" s="84"/>
      <c r="G879" s="84"/>
      <c r="H879" s="84"/>
      <c r="I879" s="84"/>
      <c r="J879" s="84"/>
      <c r="K879" s="84"/>
      <c r="L879" s="84"/>
      <c r="M879" s="84"/>
      <c r="N879" s="84"/>
      <c r="O879" s="84"/>
      <c r="P879" s="84"/>
      <c r="Q879" s="84"/>
      <c r="R879" s="84"/>
      <c r="S879" s="84"/>
      <c r="T879" s="84"/>
      <c r="U879" s="84"/>
      <c r="V879" s="84"/>
      <c r="W879" s="84"/>
      <c r="X879" s="84"/>
      <c r="Y879" s="84"/>
      <c r="Z879" s="84"/>
    </row>
    <row r="880" spans="1:26" ht="12.75" customHeight="1" x14ac:dyDescent="0.35">
      <c r="A880" s="84"/>
      <c r="B880" s="90"/>
      <c r="C880" s="91"/>
      <c r="D880" s="91"/>
      <c r="E880" s="91"/>
      <c r="F880" s="84"/>
      <c r="G880" s="84"/>
      <c r="H880" s="84"/>
      <c r="I880" s="84"/>
      <c r="J880" s="84"/>
      <c r="K880" s="84"/>
      <c r="L880" s="84"/>
      <c r="M880" s="84"/>
      <c r="N880" s="84"/>
      <c r="O880" s="84"/>
      <c r="P880" s="84"/>
      <c r="Q880" s="84"/>
      <c r="R880" s="84"/>
      <c r="S880" s="84"/>
      <c r="T880" s="84"/>
      <c r="U880" s="84"/>
      <c r="V880" s="84"/>
      <c r="W880" s="84"/>
      <c r="X880" s="84"/>
      <c r="Y880" s="84"/>
      <c r="Z880" s="84"/>
    </row>
    <row r="881" spans="1:26" ht="12.75" customHeight="1" x14ac:dyDescent="0.35">
      <c r="A881" s="84"/>
      <c r="B881" s="90"/>
      <c r="C881" s="91"/>
      <c r="D881" s="91"/>
      <c r="E881" s="91"/>
      <c r="F881" s="84"/>
      <c r="G881" s="84"/>
      <c r="H881" s="84"/>
      <c r="I881" s="84"/>
      <c r="J881" s="84"/>
      <c r="K881" s="84"/>
      <c r="L881" s="84"/>
      <c r="M881" s="84"/>
      <c r="N881" s="84"/>
      <c r="O881" s="84"/>
      <c r="P881" s="84"/>
      <c r="Q881" s="84"/>
      <c r="R881" s="84"/>
      <c r="S881" s="84"/>
      <c r="T881" s="84"/>
      <c r="U881" s="84"/>
      <c r="V881" s="84"/>
      <c r="W881" s="84"/>
      <c r="X881" s="84"/>
      <c r="Y881" s="84"/>
      <c r="Z881" s="84"/>
    </row>
    <row r="882" spans="1:26" ht="12.75" customHeight="1" x14ac:dyDescent="0.35">
      <c r="A882" s="84"/>
      <c r="B882" s="90"/>
      <c r="C882" s="91"/>
      <c r="D882" s="91"/>
      <c r="E882" s="91"/>
      <c r="F882" s="84"/>
      <c r="G882" s="84"/>
      <c r="H882" s="84"/>
      <c r="I882" s="84"/>
      <c r="J882" s="84"/>
      <c r="K882" s="84"/>
      <c r="L882" s="84"/>
      <c r="M882" s="84"/>
      <c r="N882" s="84"/>
      <c r="O882" s="84"/>
      <c r="P882" s="84"/>
      <c r="Q882" s="84"/>
      <c r="R882" s="84"/>
      <c r="S882" s="84"/>
      <c r="T882" s="84"/>
      <c r="U882" s="84"/>
      <c r="V882" s="84"/>
      <c r="W882" s="84"/>
      <c r="X882" s="84"/>
      <c r="Y882" s="84"/>
      <c r="Z882" s="84"/>
    </row>
    <row r="883" spans="1:26" ht="12.75" customHeight="1" x14ac:dyDescent="0.35">
      <c r="A883" s="84"/>
      <c r="B883" s="90"/>
      <c r="C883" s="91"/>
      <c r="D883" s="91"/>
      <c r="E883" s="91"/>
      <c r="F883" s="84"/>
      <c r="G883" s="84"/>
      <c r="H883" s="84"/>
      <c r="I883" s="84"/>
      <c r="J883" s="84"/>
      <c r="K883" s="84"/>
      <c r="L883" s="84"/>
      <c r="M883" s="84"/>
      <c r="N883" s="84"/>
      <c r="O883" s="84"/>
      <c r="P883" s="84"/>
      <c r="Q883" s="84"/>
      <c r="R883" s="84"/>
      <c r="S883" s="84"/>
      <c r="T883" s="84"/>
      <c r="U883" s="84"/>
      <c r="V883" s="84"/>
      <c r="W883" s="84"/>
      <c r="X883" s="84"/>
      <c r="Y883" s="84"/>
      <c r="Z883" s="84"/>
    </row>
    <row r="884" spans="1:26" ht="12.75" customHeight="1" x14ac:dyDescent="0.35">
      <c r="A884" s="84"/>
      <c r="B884" s="90"/>
      <c r="C884" s="91"/>
      <c r="D884" s="91"/>
      <c r="E884" s="91"/>
      <c r="F884" s="84"/>
      <c r="G884" s="84"/>
      <c r="H884" s="84"/>
      <c r="I884" s="84"/>
      <c r="J884" s="84"/>
      <c r="K884" s="84"/>
      <c r="L884" s="84"/>
      <c r="M884" s="84"/>
      <c r="N884" s="84"/>
      <c r="O884" s="84"/>
      <c r="P884" s="84"/>
      <c r="Q884" s="84"/>
      <c r="R884" s="84"/>
      <c r="S884" s="84"/>
      <c r="T884" s="84"/>
      <c r="U884" s="84"/>
      <c r="V884" s="84"/>
      <c r="W884" s="84"/>
      <c r="X884" s="84"/>
      <c r="Y884" s="84"/>
      <c r="Z884" s="84"/>
    </row>
    <row r="885" spans="1:26" ht="12.75" customHeight="1" x14ac:dyDescent="0.35">
      <c r="A885" s="84"/>
      <c r="B885" s="90"/>
      <c r="C885" s="91"/>
      <c r="D885" s="91"/>
      <c r="E885" s="91"/>
      <c r="F885" s="84"/>
      <c r="G885" s="84"/>
      <c r="H885" s="84"/>
      <c r="I885" s="84"/>
      <c r="J885" s="84"/>
      <c r="K885" s="84"/>
      <c r="L885" s="84"/>
      <c r="M885" s="84"/>
      <c r="N885" s="84"/>
      <c r="O885" s="84"/>
      <c r="P885" s="84"/>
      <c r="Q885" s="84"/>
      <c r="R885" s="84"/>
      <c r="S885" s="84"/>
      <c r="T885" s="84"/>
      <c r="U885" s="84"/>
      <c r="V885" s="84"/>
      <c r="W885" s="84"/>
      <c r="X885" s="84"/>
      <c r="Y885" s="84"/>
      <c r="Z885" s="84"/>
    </row>
    <row r="886" spans="1:26" ht="12.75" customHeight="1" x14ac:dyDescent="0.35">
      <c r="A886" s="84"/>
      <c r="B886" s="90"/>
      <c r="C886" s="91"/>
      <c r="D886" s="91"/>
      <c r="E886" s="91"/>
      <c r="F886" s="84"/>
      <c r="G886" s="84"/>
      <c r="H886" s="84"/>
      <c r="I886" s="84"/>
      <c r="J886" s="84"/>
      <c r="K886" s="84"/>
      <c r="L886" s="84"/>
      <c r="M886" s="84"/>
      <c r="N886" s="84"/>
      <c r="O886" s="84"/>
      <c r="P886" s="84"/>
      <c r="Q886" s="84"/>
      <c r="R886" s="84"/>
      <c r="S886" s="84"/>
      <c r="T886" s="84"/>
      <c r="U886" s="84"/>
      <c r="V886" s="84"/>
      <c r="W886" s="84"/>
      <c r="X886" s="84"/>
      <c r="Y886" s="84"/>
      <c r="Z886" s="84"/>
    </row>
    <row r="887" spans="1:26" ht="12.75" customHeight="1" x14ac:dyDescent="0.35">
      <c r="A887" s="84"/>
      <c r="B887" s="90"/>
      <c r="C887" s="91"/>
      <c r="D887" s="91"/>
      <c r="E887" s="91"/>
      <c r="F887" s="84"/>
      <c r="G887" s="84"/>
      <c r="H887" s="84"/>
      <c r="I887" s="84"/>
      <c r="J887" s="84"/>
      <c r="K887" s="84"/>
      <c r="L887" s="84"/>
      <c r="M887" s="84"/>
      <c r="N887" s="84"/>
      <c r="O887" s="84"/>
      <c r="P887" s="84"/>
      <c r="Q887" s="84"/>
      <c r="R887" s="84"/>
      <c r="S887" s="84"/>
      <c r="T887" s="84"/>
      <c r="U887" s="84"/>
      <c r="V887" s="84"/>
      <c r="W887" s="84"/>
      <c r="X887" s="84"/>
      <c r="Y887" s="84"/>
      <c r="Z887" s="84"/>
    </row>
    <row r="888" spans="1:26" ht="12.75" customHeight="1" x14ac:dyDescent="0.35">
      <c r="A888" s="84"/>
      <c r="B888" s="90"/>
      <c r="C888" s="91"/>
      <c r="D888" s="91"/>
      <c r="E888" s="91"/>
      <c r="F888" s="84"/>
      <c r="G888" s="84"/>
      <c r="H888" s="84"/>
      <c r="I888" s="84"/>
      <c r="J888" s="84"/>
      <c r="K888" s="84"/>
      <c r="L888" s="84"/>
      <c r="M888" s="84"/>
      <c r="N888" s="84"/>
      <c r="O888" s="84"/>
      <c r="P888" s="84"/>
      <c r="Q888" s="84"/>
      <c r="R888" s="84"/>
      <c r="S888" s="84"/>
      <c r="T888" s="84"/>
      <c r="U888" s="84"/>
      <c r="V888" s="84"/>
      <c r="W888" s="84"/>
      <c r="X888" s="84"/>
      <c r="Y888" s="84"/>
      <c r="Z888" s="84"/>
    </row>
    <row r="889" spans="1:26" ht="12.75" customHeight="1" x14ac:dyDescent="0.35">
      <c r="A889" s="84"/>
      <c r="B889" s="90"/>
      <c r="C889" s="91"/>
      <c r="D889" s="91"/>
      <c r="E889" s="91"/>
      <c r="F889" s="84"/>
      <c r="G889" s="84"/>
      <c r="H889" s="84"/>
      <c r="I889" s="84"/>
      <c r="J889" s="84"/>
      <c r="K889" s="84"/>
      <c r="L889" s="84"/>
      <c r="M889" s="84"/>
      <c r="N889" s="84"/>
      <c r="O889" s="84"/>
      <c r="P889" s="84"/>
      <c r="Q889" s="84"/>
      <c r="R889" s="84"/>
      <c r="S889" s="84"/>
      <c r="T889" s="84"/>
      <c r="U889" s="84"/>
      <c r="V889" s="84"/>
      <c r="W889" s="84"/>
      <c r="X889" s="84"/>
      <c r="Y889" s="84"/>
      <c r="Z889" s="84"/>
    </row>
    <row r="890" spans="1:26" ht="12.75" customHeight="1" x14ac:dyDescent="0.35">
      <c r="A890" s="84"/>
      <c r="B890" s="90"/>
      <c r="C890" s="91"/>
      <c r="D890" s="91"/>
      <c r="E890" s="91"/>
      <c r="F890" s="84"/>
      <c r="G890" s="84"/>
      <c r="H890" s="84"/>
      <c r="I890" s="84"/>
      <c r="J890" s="84"/>
      <c r="K890" s="84"/>
      <c r="L890" s="84"/>
      <c r="M890" s="84"/>
      <c r="N890" s="84"/>
      <c r="O890" s="84"/>
      <c r="P890" s="84"/>
      <c r="Q890" s="84"/>
      <c r="R890" s="84"/>
      <c r="S890" s="84"/>
      <c r="T890" s="84"/>
      <c r="U890" s="84"/>
      <c r="V890" s="84"/>
      <c r="W890" s="84"/>
      <c r="X890" s="84"/>
      <c r="Y890" s="84"/>
      <c r="Z890" s="84"/>
    </row>
    <row r="891" spans="1:26" ht="12.75" customHeight="1" x14ac:dyDescent="0.35">
      <c r="A891" s="84"/>
      <c r="B891" s="90"/>
      <c r="C891" s="91"/>
      <c r="D891" s="91"/>
      <c r="E891" s="91"/>
      <c r="F891" s="84"/>
      <c r="G891" s="84"/>
      <c r="H891" s="84"/>
      <c r="I891" s="84"/>
      <c r="J891" s="84"/>
      <c r="K891" s="84"/>
      <c r="L891" s="84"/>
      <c r="M891" s="84"/>
      <c r="N891" s="84"/>
      <c r="O891" s="84"/>
      <c r="P891" s="84"/>
      <c r="Q891" s="84"/>
      <c r="R891" s="84"/>
      <c r="S891" s="84"/>
      <c r="T891" s="84"/>
      <c r="U891" s="84"/>
      <c r="V891" s="84"/>
      <c r="W891" s="84"/>
      <c r="X891" s="84"/>
      <c r="Y891" s="84"/>
      <c r="Z891" s="84"/>
    </row>
    <row r="892" spans="1:26" ht="12.75" customHeight="1" x14ac:dyDescent="0.35">
      <c r="A892" s="84"/>
      <c r="B892" s="90"/>
      <c r="C892" s="91"/>
      <c r="D892" s="91"/>
      <c r="E892" s="91"/>
      <c r="F892" s="84"/>
      <c r="G892" s="84"/>
      <c r="H892" s="84"/>
      <c r="I892" s="84"/>
      <c r="J892" s="84"/>
      <c r="K892" s="84"/>
      <c r="L892" s="84"/>
      <c r="M892" s="84"/>
      <c r="N892" s="84"/>
      <c r="O892" s="84"/>
      <c r="P892" s="84"/>
      <c r="Q892" s="84"/>
      <c r="R892" s="84"/>
      <c r="S892" s="84"/>
      <c r="T892" s="84"/>
      <c r="U892" s="84"/>
      <c r="V892" s="84"/>
      <c r="W892" s="84"/>
      <c r="X892" s="84"/>
      <c r="Y892" s="84"/>
      <c r="Z892" s="84"/>
    </row>
    <row r="893" spans="1:26" ht="12.75" customHeight="1" x14ac:dyDescent="0.35">
      <c r="A893" s="84"/>
      <c r="B893" s="90"/>
      <c r="C893" s="91"/>
      <c r="D893" s="91"/>
      <c r="E893" s="91"/>
      <c r="F893" s="84"/>
      <c r="G893" s="84"/>
      <c r="H893" s="84"/>
      <c r="I893" s="84"/>
      <c r="J893" s="84"/>
      <c r="K893" s="84"/>
      <c r="L893" s="84"/>
      <c r="M893" s="84"/>
      <c r="N893" s="84"/>
      <c r="O893" s="84"/>
      <c r="P893" s="84"/>
      <c r="Q893" s="84"/>
      <c r="R893" s="84"/>
      <c r="S893" s="84"/>
      <c r="T893" s="84"/>
      <c r="U893" s="84"/>
      <c r="V893" s="84"/>
      <c r="W893" s="84"/>
      <c r="X893" s="84"/>
      <c r="Y893" s="84"/>
      <c r="Z893" s="84"/>
    </row>
    <row r="894" spans="1:26" ht="12.75" customHeight="1" x14ac:dyDescent="0.35">
      <c r="A894" s="84"/>
      <c r="B894" s="90"/>
      <c r="C894" s="91"/>
      <c r="D894" s="91"/>
      <c r="E894" s="91"/>
      <c r="F894" s="84"/>
      <c r="G894" s="84"/>
      <c r="H894" s="84"/>
      <c r="I894" s="84"/>
      <c r="J894" s="84"/>
      <c r="K894" s="84"/>
      <c r="L894" s="84"/>
      <c r="M894" s="84"/>
      <c r="N894" s="84"/>
      <c r="O894" s="84"/>
      <c r="P894" s="84"/>
      <c r="Q894" s="84"/>
      <c r="R894" s="84"/>
      <c r="S894" s="84"/>
      <c r="T894" s="84"/>
      <c r="U894" s="84"/>
      <c r="V894" s="84"/>
      <c r="W894" s="84"/>
      <c r="X894" s="84"/>
      <c r="Y894" s="84"/>
      <c r="Z894" s="84"/>
    </row>
    <row r="895" spans="1:26" ht="12.75" customHeight="1" x14ac:dyDescent="0.35">
      <c r="A895" s="84"/>
      <c r="B895" s="90"/>
      <c r="C895" s="91"/>
      <c r="D895" s="91"/>
      <c r="E895" s="91"/>
      <c r="F895" s="84"/>
      <c r="G895" s="84"/>
      <c r="H895" s="84"/>
      <c r="I895" s="84"/>
      <c r="J895" s="84"/>
      <c r="K895" s="84"/>
      <c r="L895" s="84"/>
      <c r="M895" s="84"/>
      <c r="N895" s="84"/>
      <c r="O895" s="84"/>
      <c r="P895" s="84"/>
      <c r="Q895" s="84"/>
      <c r="R895" s="84"/>
      <c r="S895" s="84"/>
      <c r="T895" s="84"/>
      <c r="U895" s="84"/>
      <c r="V895" s="84"/>
      <c r="W895" s="84"/>
      <c r="X895" s="84"/>
      <c r="Y895" s="84"/>
      <c r="Z895" s="84"/>
    </row>
    <row r="896" spans="1:26" ht="12.75" customHeight="1" x14ac:dyDescent="0.35">
      <c r="A896" s="84"/>
      <c r="B896" s="90"/>
      <c r="C896" s="91"/>
      <c r="D896" s="91"/>
      <c r="E896" s="91"/>
      <c r="F896" s="84"/>
      <c r="G896" s="84"/>
      <c r="H896" s="84"/>
      <c r="I896" s="84"/>
      <c r="J896" s="84"/>
      <c r="K896" s="84"/>
      <c r="L896" s="84"/>
      <c r="M896" s="84"/>
      <c r="N896" s="84"/>
      <c r="O896" s="84"/>
      <c r="P896" s="84"/>
      <c r="Q896" s="84"/>
      <c r="R896" s="84"/>
      <c r="S896" s="84"/>
      <c r="T896" s="84"/>
      <c r="U896" s="84"/>
      <c r="V896" s="84"/>
      <c r="W896" s="84"/>
      <c r="X896" s="84"/>
      <c r="Y896" s="84"/>
      <c r="Z896" s="84"/>
    </row>
    <row r="897" spans="1:26" ht="12.75" customHeight="1" x14ac:dyDescent="0.35">
      <c r="A897" s="84"/>
      <c r="B897" s="90"/>
      <c r="C897" s="91"/>
      <c r="D897" s="91"/>
      <c r="E897" s="91"/>
      <c r="F897" s="84"/>
      <c r="G897" s="84"/>
      <c r="H897" s="84"/>
      <c r="I897" s="84"/>
      <c r="J897" s="84"/>
      <c r="K897" s="84"/>
      <c r="L897" s="84"/>
      <c r="M897" s="84"/>
      <c r="N897" s="84"/>
      <c r="O897" s="84"/>
      <c r="P897" s="84"/>
      <c r="Q897" s="84"/>
      <c r="R897" s="84"/>
      <c r="S897" s="84"/>
      <c r="T897" s="84"/>
      <c r="U897" s="84"/>
      <c r="V897" s="84"/>
      <c r="W897" s="84"/>
      <c r="X897" s="84"/>
      <c r="Y897" s="84"/>
      <c r="Z897" s="84"/>
    </row>
    <row r="898" spans="1:26" ht="12.75" customHeight="1" x14ac:dyDescent="0.35">
      <c r="A898" s="84"/>
      <c r="B898" s="90"/>
      <c r="C898" s="91"/>
      <c r="D898" s="91"/>
      <c r="E898" s="91"/>
      <c r="F898" s="84"/>
      <c r="G898" s="84"/>
      <c r="H898" s="84"/>
      <c r="I898" s="84"/>
      <c r="J898" s="84"/>
      <c r="K898" s="84"/>
      <c r="L898" s="84"/>
      <c r="M898" s="84"/>
      <c r="N898" s="84"/>
      <c r="O898" s="84"/>
      <c r="P898" s="84"/>
      <c r="Q898" s="84"/>
      <c r="R898" s="84"/>
      <c r="S898" s="84"/>
      <c r="T898" s="84"/>
      <c r="U898" s="84"/>
      <c r="V898" s="84"/>
      <c r="W898" s="84"/>
      <c r="X898" s="84"/>
      <c r="Y898" s="84"/>
      <c r="Z898" s="84"/>
    </row>
    <row r="899" spans="1:26" ht="12.75" customHeight="1" x14ac:dyDescent="0.35">
      <c r="A899" s="84"/>
      <c r="B899" s="90"/>
      <c r="C899" s="91"/>
      <c r="D899" s="91"/>
      <c r="E899" s="91"/>
      <c r="F899" s="84"/>
      <c r="G899" s="84"/>
      <c r="H899" s="84"/>
      <c r="I899" s="84"/>
      <c r="J899" s="84"/>
      <c r="K899" s="84"/>
      <c r="L899" s="84"/>
      <c r="M899" s="84"/>
      <c r="N899" s="84"/>
      <c r="O899" s="84"/>
      <c r="P899" s="84"/>
      <c r="Q899" s="84"/>
      <c r="R899" s="84"/>
      <c r="S899" s="84"/>
      <c r="T899" s="84"/>
      <c r="U899" s="84"/>
      <c r="V899" s="84"/>
      <c r="W899" s="84"/>
      <c r="X899" s="84"/>
      <c r="Y899" s="84"/>
      <c r="Z899" s="84"/>
    </row>
    <row r="900" spans="1:26" ht="12.75" customHeight="1" x14ac:dyDescent="0.35">
      <c r="A900" s="84"/>
      <c r="B900" s="90"/>
      <c r="C900" s="91"/>
      <c r="D900" s="91"/>
      <c r="E900" s="91"/>
      <c r="F900" s="84"/>
      <c r="G900" s="84"/>
      <c r="H900" s="84"/>
      <c r="I900" s="84"/>
      <c r="J900" s="84"/>
      <c r="K900" s="84"/>
      <c r="L900" s="84"/>
      <c r="M900" s="84"/>
      <c r="N900" s="84"/>
      <c r="O900" s="84"/>
      <c r="P900" s="84"/>
      <c r="Q900" s="84"/>
      <c r="R900" s="84"/>
      <c r="S900" s="84"/>
      <c r="T900" s="84"/>
      <c r="U900" s="84"/>
      <c r="V900" s="84"/>
      <c r="W900" s="84"/>
      <c r="X900" s="84"/>
      <c r="Y900" s="84"/>
      <c r="Z900" s="84"/>
    </row>
    <row r="901" spans="1:26" ht="12.75" customHeight="1" x14ac:dyDescent="0.35">
      <c r="A901" s="84"/>
      <c r="B901" s="90"/>
      <c r="C901" s="91"/>
      <c r="D901" s="91"/>
      <c r="E901" s="91"/>
      <c r="F901" s="84"/>
      <c r="G901" s="84"/>
      <c r="H901" s="84"/>
      <c r="I901" s="84"/>
      <c r="J901" s="84"/>
      <c r="K901" s="84"/>
      <c r="L901" s="84"/>
      <c r="M901" s="84"/>
      <c r="N901" s="84"/>
      <c r="O901" s="84"/>
      <c r="P901" s="84"/>
      <c r="Q901" s="84"/>
      <c r="R901" s="84"/>
      <c r="S901" s="84"/>
      <c r="T901" s="84"/>
      <c r="U901" s="84"/>
      <c r="V901" s="84"/>
      <c r="W901" s="84"/>
      <c r="X901" s="84"/>
      <c r="Y901" s="84"/>
      <c r="Z901" s="84"/>
    </row>
    <row r="902" spans="1:26" ht="12.75" customHeight="1" x14ac:dyDescent="0.35">
      <c r="A902" s="84"/>
      <c r="B902" s="90"/>
      <c r="C902" s="91"/>
      <c r="D902" s="91"/>
      <c r="E902" s="91"/>
      <c r="F902" s="84"/>
      <c r="G902" s="84"/>
      <c r="H902" s="84"/>
      <c r="I902" s="84"/>
      <c r="J902" s="84"/>
      <c r="K902" s="84"/>
      <c r="L902" s="84"/>
      <c r="M902" s="84"/>
      <c r="N902" s="84"/>
      <c r="O902" s="84"/>
      <c r="P902" s="84"/>
      <c r="Q902" s="84"/>
      <c r="R902" s="84"/>
      <c r="S902" s="84"/>
      <c r="T902" s="84"/>
      <c r="U902" s="84"/>
      <c r="V902" s="84"/>
      <c r="W902" s="84"/>
      <c r="X902" s="84"/>
      <c r="Y902" s="84"/>
      <c r="Z902" s="84"/>
    </row>
    <row r="903" spans="1:26" ht="12.75" customHeight="1" x14ac:dyDescent="0.35">
      <c r="A903" s="84"/>
      <c r="B903" s="90"/>
      <c r="C903" s="91"/>
      <c r="D903" s="91"/>
      <c r="E903" s="91"/>
      <c r="F903" s="84"/>
      <c r="G903" s="84"/>
      <c r="H903" s="84"/>
      <c r="I903" s="84"/>
      <c r="J903" s="84"/>
      <c r="K903" s="84"/>
      <c r="L903" s="84"/>
      <c r="M903" s="84"/>
      <c r="N903" s="84"/>
      <c r="O903" s="84"/>
      <c r="P903" s="84"/>
      <c r="Q903" s="84"/>
      <c r="R903" s="84"/>
      <c r="S903" s="84"/>
      <c r="T903" s="84"/>
      <c r="U903" s="84"/>
      <c r="V903" s="84"/>
      <c r="W903" s="84"/>
      <c r="X903" s="84"/>
      <c r="Y903" s="84"/>
      <c r="Z903" s="84"/>
    </row>
    <row r="904" spans="1:26" ht="12.75" customHeight="1" x14ac:dyDescent="0.35">
      <c r="A904" s="84"/>
      <c r="B904" s="90"/>
      <c r="C904" s="91"/>
      <c r="D904" s="91"/>
      <c r="E904" s="91"/>
      <c r="F904" s="84"/>
      <c r="G904" s="84"/>
      <c r="H904" s="84"/>
      <c r="I904" s="84"/>
      <c r="J904" s="84"/>
      <c r="K904" s="84"/>
      <c r="L904" s="84"/>
      <c r="M904" s="84"/>
      <c r="N904" s="84"/>
      <c r="O904" s="84"/>
      <c r="P904" s="84"/>
      <c r="Q904" s="84"/>
      <c r="R904" s="84"/>
      <c r="S904" s="84"/>
      <c r="T904" s="84"/>
      <c r="U904" s="84"/>
      <c r="V904" s="84"/>
      <c r="W904" s="84"/>
      <c r="X904" s="84"/>
      <c r="Y904" s="84"/>
      <c r="Z904" s="84"/>
    </row>
    <row r="905" spans="1:26" ht="12.75" customHeight="1" x14ac:dyDescent="0.35">
      <c r="A905" s="84"/>
      <c r="B905" s="90"/>
      <c r="C905" s="91"/>
      <c r="D905" s="91"/>
      <c r="E905" s="91"/>
      <c r="F905" s="84"/>
      <c r="G905" s="84"/>
      <c r="H905" s="84"/>
      <c r="I905" s="84"/>
      <c r="J905" s="84"/>
      <c r="K905" s="84"/>
      <c r="L905" s="84"/>
      <c r="M905" s="84"/>
      <c r="N905" s="84"/>
      <c r="O905" s="84"/>
      <c r="P905" s="84"/>
      <c r="Q905" s="84"/>
      <c r="R905" s="84"/>
      <c r="S905" s="84"/>
      <c r="T905" s="84"/>
      <c r="U905" s="84"/>
      <c r="V905" s="84"/>
      <c r="W905" s="84"/>
      <c r="X905" s="84"/>
      <c r="Y905" s="84"/>
      <c r="Z905" s="84"/>
    </row>
    <row r="906" spans="1:26" ht="12.75" customHeight="1" x14ac:dyDescent="0.35">
      <c r="A906" s="84"/>
      <c r="B906" s="90"/>
      <c r="C906" s="91"/>
      <c r="D906" s="91"/>
      <c r="E906" s="91"/>
      <c r="F906" s="84"/>
      <c r="G906" s="84"/>
      <c r="H906" s="84"/>
      <c r="I906" s="84"/>
      <c r="J906" s="84"/>
      <c r="K906" s="84"/>
      <c r="L906" s="84"/>
      <c r="M906" s="84"/>
      <c r="N906" s="84"/>
      <c r="O906" s="84"/>
      <c r="P906" s="84"/>
      <c r="Q906" s="84"/>
      <c r="R906" s="84"/>
      <c r="S906" s="84"/>
      <c r="T906" s="84"/>
      <c r="U906" s="84"/>
      <c r="V906" s="84"/>
      <c r="W906" s="84"/>
      <c r="X906" s="84"/>
      <c r="Y906" s="84"/>
      <c r="Z906" s="84"/>
    </row>
    <row r="907" spans="1:26" ht="12.75" customHeight="1" x14ac:dyDescent="0.35">
      <c r="A907" s="84"/>
      <c r="B907" s="90"/>
      <c r="C907" s="91"/>
      <c r="D907" s="91"/>
      <c r="E907" s="91"/>
      <c r="F907" s="84"/>
      <c r="G907" s="84"/>
      <c r="H907" s="84"/>
      <c r="I907" s="84"/>
      <c r="J907" s="84"/>
      <c r="K907" s="84"/>
      <c r="L907" s="84"/>
      <c r="M907" s="84"/>
      <c r="N907" s="84"/>
      <c r="O907" s="84"/>
      <c r="P907" s="84"/>
      <c r="Q907" s="84"/>
      <c r="R907" s="84"/>
      <c r="S907" s="84"/>
      <c r="T907" s="84"/>
      <c r="U907" s="84"/>
      <c r="V907" s="84"/>
      <c r="W907" s="84"/>
      <c r="X907" s="84"/>
      <c r="Y907" s="84"/>
      <c r="Z907" s="84"/>
    </row>
    <row r="908" spans="1:26" ht="12.75" customHeight="1" x14ac:dyDescent="0.35">
      <c r="A908" s="84"/>
      <c r="B908" s="90"/>
      <c r="C908" s="91"/>
      <c r="D908" s="91"/>
      <c r="E908" s="91"/>
      <c r="F908" s="84"/>
      <c r="G908" s="84"/>
      <c r="H908" s="84"/>
      <c r="I908" s="84"/>
      <c r="J908" s="84"/>
      <c r="K908" s="84"/>
      <c r="L908" s="84"/>
      <c r="M908" s="84"/>
      <c r="N908" s="84"/>
      <c r="O908" s="84"/>
      <c r="P908" s="84"/>
      <c r="Q908" s="84"/>
      <c r="R908" s="84"/>
      <c r="S908" s="84"/>
      <c r="T908" s="84"/>
      <c r="U908" s="84"/>
      <c r="V908" s="84"/>
      <c r="W908" s="84"/>
      <c r="X908" s="84"/>
      <c r="Y908" s="84"/>
      <c r="Z908" s="84"/>
    </row>
    <row r="909" spans="1:26" ht="12.75" customHeight="1" x14ac:dyDescent="0.35">
      <c r="A909" s="84"/>
      <c r="B909" s="90"/>
      <c r="C909" s="91"/>
      <c r="D909" s="91"/>
      <c r="E909" s="91"/>
      <c r="F909" s="84"/>
      <c r="G909" s="84"/>
      <c r="H909" s="84"/>
      <c r="I909" s="84"/>
      <c r="J909" s="84"/>
      <c r="K909" s="84"/>
      <c r="L909" s="84"/>
      <c r="M909" s="84"/>
      <c r="N909" s="84"/>
      <c r="O909" s="84"/>
      <c r="P909" s="84"/>
      <c r="Q909" s="84"/>
      <c r="R909" s="84"/>
      <c r="S909" s="84"/>
      <c r="T909" s="84"/>
      <c r="U909" s="84"/>
      <c r="V909" s="84"/>
      <c r="W909" s="84"/>
      <c r="X909" s="84"/>
      <c r="Y909" s="84"/>
      <c r="Z909" s="84"/>
    </row>
    <row r="910" spans="1:26" ht="12.75" customHeight="1" x14ac:dyDescent="0.35">
      <c r="A910" s="84"/>
      <c r="B910" s="90"/>
      <c r="C910" s="91"/>
      <c r="D910" s="91"/>
      <c r="E910" s="91"/>
      <c r="F910" s="84"/>
      <c r="G910" s="84"/>
      <c r="H910" s="84"/>
      <c r="I910" s="84"/>
      <c r="J910" s="84"/>
      <c r="K910" s="84"/>
      <c r="L910" s="84"/>
      <c r="M910" s="84"/>
      <c r="N910" s="84"/>
      <c r="O910" s="84"/>
      <c r="P910" s="84"/>
      <c r="Q910" s="84"/>
      <c r="R910" s="84"/>
      <c r="S910" s="84"/>
      <c r="T910" s="84"/>
      <c r="U910" s="84"/>
      <c r="V910" s="84"/>
      <c r="W910" s="84"/>
      <c r="X910" s="84"/>
      <c r="Y910" s="84"/>
      <c r="Z910" s="84"/>
    </row>
    <row r="911" spans="1:26" ht="12.75" customHeight="1" x14ac:dyDescent="0.35">
      <c r="A911" s="84"/>
      <c r="B911" s="90"/>
      <c r="C911" s="91"/>
      <c r="D911" s="91"/>
      <c r="E911" s="91"/>
      <c r="F911" s="84"/>
      <c r="G911" s="84"/>
      <c r="H911" s="84"/>
      <c r="I911" s="84"/>
      <c r="J911" s="84"/>
      <c r="K911" s="84"/>
      <c r="L911" s="84"/>
      <c r="M911" s="84"/>
      <c r="N911" s="84"/>
      <c r="O911" s="84"/>
      <c r="P911" s="84"/>
      <c r="Q911" s="84"/>
      <c r="R911" s="84"/>
      <c r="S911" s="84"/>
      <c r="T911" s="84"/>
      <c r="U911" s="84"/>
      <c r="V911" s="84"/>
      <c r="W911" s="84"/>
      <c r="X911" s="84"/>
      <c r="Y911" s="84"/>
      <c r="Z911" s="84"/>
    </row>
    <row r="912" spans="1:26" ht="12.75" customHeight="1" x14ac:dyDescent="0.35">
      <c r="A912" s="84"/>
      <c r="B912" s="90"/>
      <c r="C912" s="91"/>
      <c r="D912" s="91"/>
      <c r="E912" s="91"/>
      <c r="F912" s="84"/>
      <c r="G912" s="84"/>
      <c r="H912" s="84"/>
      <c r="I912" s="84"/>
      <c r="J912" s="84"/>
      <c r="K912" s="84"/>
      <c r="L912" s="84"/>
      <c r="M912" s="84"/>
      <c r="N912" s="84"/>
      <c r="O912" s="84"/>
      <c r="P912" s="84"/>
      <c r="Q912" s="84"/>
      <c r="R912" s="84"/>
      <c r="S912" s="84"/>
      <c r="T912" s="84"/>
      <c r="U912" s="84"/>
      <c r="V912" s="84"/>
      <c r="W912" s="84"/>
      <c r="X912" s="84"/>
      <c r="Y912" s="84"/>
      <c r="Z912" s="84"/>
    </row>
    <row r="913" spans="1:26" ht="12.75" customHeight="1" x14ac:dyDescent="0.35">
      <c r="A913" s="84"/>
      <c r="B913" s="90"/>
      <c r="C913" s="91"/>
      <c r="D913" s="91"/>
      <c r="E913" s="91"/>
      <c r="F913" s="84"/>
      <c r="G913" s="84"/>
      <c r="H913" s="84"/>
      <c r="I913" s="84"/>
      <c r="J913" s="84"/>
      <c r="K913" s="84"/>
      <c r="L913" s="84"/>
      <c r="M913" s="84"/>
      <c r="N913" s="84"/>
      <c r="O913" s="84"/>
      <c r="P913" s="84"/>
      <c r="Q913" s="84"/>
      <c r="R913" s="84"/>
      <c r="S913" s="84"/>
      <c r="T913" s="84"/>
      <c r="U913" s="84"/>
      <c r="V913" s="84"/>
      <c r="W913" s="84"/>
      <c r="X913" s="84"/>
      <c r="Y913" s="84"/>
      <c r="Z913" s="84"/>
    </row>
    <row r="914" spans="1:26" ht="12.75" customHeight="1" x14ac:dyDescent="0.35">
      <c r="A914" s="84"/>
      <c r="B914" s="90"/>
      <c r="C914" s="91"/>
      <c r="D914" s="91"/>
      <c r="E914" s="91"/>
      <c r="F914" s="84"/>
      <c r="G914" s="84"/>
      <c r="H914" s="84"/>
      <c r="I914" s="84"/>
      <c r="J914" s="84"/>
      <c r="K914" s="84"/>
      <c r="L914" s="84"/>
      <c r="M914" s="84"/>
      <c r="N914" s="84"/>
      <c r="O914" s="84"/>
      <c r="P914" s="84"/>
      <c r="Q914" s="84"/>
      <c r="R914" s="84"/>
      <c r="S914" s="84"/>
      <c r="T914" s="84"/>
      <c r="U914" s="84"/>
      <c r="V914" s="84"/>
      <c r="W914" s="84"/>
      <c r="X914" s="84"/>
      <c r="Y914" s="84"/>
      <c r="Z914" s="84"/>
    </row>
    <row r="915" spans="1:26" ht="12.75" customHeight="1" x14ac:dyDescent="0.35">
      <c r="A915" s="84"/>
      <c r="B915" s="90"/>
      <c r="C915" s="91"/>
      <c r="D915" s="91"/>
      <c r="E915" s="91"/>
      <c r="F915" s="84"/>
      <c r="G915" s="84"/>
      <c r="H915" s="84"/>
      <c r="I915" s="84"/>
      <c r="J915" s="84"/>
      <c r="K915" s="84"/>
      <c r="L915" s="84"/>
      <c r="M915" s="84"/>
      <c r="N915" s="84"/>
      <c r="O915" s="84"/>
      <c r="P915" s="84"/>
      <c r="Q915" s="84"/>
      <c r="R915" s="84"/>
      <c r="S915" s="84"/>
      <c r="T915" s="84"/>
      <c r="U915" s="84"/>
      <c r="V915" s="84"/>
      <c r="W915" s="84"/>
      <c r="X915" s="84"/>
      <c r="Y915" s="84"/>
      <c r="Z915" s="84"/>
    </row>
    <row r="916" spans="1:26" ht="12.75" customHeight="1" x14ac:dyDescent="0.35">
      <c r="A916" s="84"/>
      <c r="B916" s="90"/>
      <c r="C916" s="91"/>
      <c r="D916" s="91"/>
      <c r="E916" s="91"/>
      <c r="F916" s="84"/>
      <c r="G916" s="84"/>
      <c r="H916" s="84"/>
      <c r="I916" s="84"/>
      <c r="J916" s="84"/>
      <c r="K916" s="84"/>
      <c r="L916" s="84"/>
      <c r="M916" s="84"/>
      <c r="N916" s="84"/>
      <c r="O916" s="84"/>
      <c r="P916" s="84"/>
      <c r="Q916" s="84"/>
      <c r="R916" s="84"/>
      <c r="S916" s="84"/>
      <c r="T916" s="84"/>
      <c r="U916" s="84"/>
      <c r="V916" s="84"/>
      <c r="W916" s="84"/>
      <c r="X916" s="84"/>
      <c r="Y916" s="84"/>
      <c r="Z916" s="84"/>
    </row>
    <row r="917" spans="1:26" ht="12.75" customHeight="1" x14ac:dyDescent="0.35">
      <c r="A917" s="84"/>
      <c r="B917" s="90"/>
      <c r="C917" s="91"/>
      <c r="D917" s="91"/>
      <c r="E917" s="91"/>
      <c r="F917" s="84"/>
      <c r="G917" s="84"/>
      <c r="H917" s="84"/>
      <c r="I917" s="84"/>
      <c r="J917" s="84"/>
      <c r="K917" s="84"/>
      <c r="L917" s="84"/>
      <c r="M917" s="84"/>
      <c r="N917" s="84"/>
      <c r="O917" s="84"/>
      <c r="P917" s="84"/>
      <c r="Q917" s="84"/>
      <c r="R917" s="84"/>
      <c r="S917" s="84"/>
      <c r="T917" s="84"/>
      <c r="U917" s="84"/>
      <c r="V917" s="84"/>
      <c r="W917" s="84"/>
      <c r="X917" s="84"/>
      <c r="Y917" s="84"/>
      <c r="Z917" s="84"/>
    </row>
    <row r="918" spans="1:26" ht="12.75" customHeight="1" x14ac:dyDescent="0.35">
      <c r="A918" s="84"/>
      <c r="B918" s="90"/>
      <c r="C918" s="91"/>
      <c r="D918" s="91"/>
      <c r="E918" s="91"/>
      <c r="F918" s="84"/>
      <c r="G918" s="84"/>
      <c r="H918" s="84"/>
      <c r="I918" s="84"/>
      <c r="J918" s="84"/>
      <c r="K918" s="84"/>
      <c r="L918" s="84"/>
      <c r="M918" s="84"/>
      <c r="N918" s="84"/>
      <c r="O918" s="84"/>
      <c r="P918" s="84"/>
      <c r="Q918" s="84"/>
      <c r="R918" s="84"/>
      <c r="S918" s="84"/>
      <c r="T918" s="84"/>
      <c r="U918" s="84"/>
      <c r="V918" s="84"/>
      <c r="W918" s="84"/>
      <c r="X918" s="84"/>
      <c r="Y918" s="84"/>
      <c r="Z918" s="84"/>
    </row>
    <row r="919" spans="1:26" ht="12.75" customHeight="1" x14ac:dyDescent="0.35">
      <c r="A919" s="84"/>
      <c r="B919" s="90"/>
      <c r="C919" s="91"/>
      <c r="D919" s="91"/>
      <c r="E919" s="91"/>
      <c r="F919" s="84"/>
      <c r="G919" s="84"/>
      <c r="H919" s="84"/>
      <c r="I919" s="84"/>
      <c r="J919" s="84"/>
      <c r="K919" s="84"/>
      <c r="L919" s="84"/>
      <c r="M919" s="84"/>
      <c r="N919" s="84"/>
      <c r="O919" s="84"/>
      <c r="P919" s="84"/>
      <c r="Q919" s="84"/>
      <c r="R919" s="84"/>
      <c r="S919" s="84"/>
      <c r="T919" s="84"/>
      <c r="U919" s="84"/>
      <c r="V919" s="84"/>
      <c r="W919" s="84"/>
      <c r="X919" s="84"/>
      <c r="Y919" s="84"/>
      <c r="Z919" s="84"/>
    </row>
    <row r="920" spans="1:26" ht="12.75" customHeight="1" x14ac:dyDescent="0.35">
      <c r="A920" s="84"/>
      <c r="B920" s="90"/>
      <c r="C920" s="91"/>
      <c r="D920" s="91"/>
      <c r="E920" s="91"/>
      <c r="F920" s="84"/>
      <c r="G920" s="84"/>
      <c r="H920" s="84"/>
      <c r="I920" s="84"/>
      <c r="J920" s="84"/>
      <c r="K920" s="84"/>
      <c r="L920" s="84"/>
      <c r="M920" s="84"/>
      <c r="N920" s="84"/>
      <c r="O920" s="84"/>
      <c r="P920" s="84"/>
      <c r="Q920" s="84"/>
      <c r="R920" s="84"/>
      <c r="S920" s="84"/>
      <c r="T920" s="84"/>
      <c r="U920" s="84"/>
      <c r="V920" s="84"/>
      <c r="W920" s="84"/>
      <c r="X920" s="84"/>
      <c r="Y920" s="84"/>
      <c r="Z920" s="84"/>
    </row>
    <row r="921" spans="1:26" ht="12.75" customHeight="1" x14ac:dyDescent="0.35">
      <c r="A921" s="84"/>
      <c r="B921" s="90"/>
      <c r="C921" s="91"/>
      <c r="D921" s="91"/>
      <c r="E921" s="91"/>
      <c r="F921" s="84"/>
      <c r="G921" s="84"/>
      <c r="H921" s="84"/>
      <c r="I921" s="84"/>
      <c r="J921" s="84"/>
      <c r="K921" s="84"/>
      <c r="L921" s="84"/>
      <c r="M921" s="84"/>
      <c r="N921" s="84"/>
      <c r="O921" s="84"/>
      <c r="P921" s="84"/>
      <c r="Q921" s="84"/>
      <c r="R921" s="84"/>
      <c r="S921" s="84"/>
      <c r="T921" s="84"/>
      <c r="U921" s="84"/>
      <c r="V921" s="84"/>
      <c r="W921" s="84"/>
      <c r="X921" s="84"/>
      <c r="Y921" s="84"/>
      <c r="Z921" s="84"/>
    </row>
    <row r="922" spans="1:26" ht="12.75" customHeight="1" x14ac:dyDescent="0.35">
      <c r="A922" s="84"/>
      <c r="B922" s="90"/>
      <c r="C922" s="91"/>
      <c r="D922" s="91"/>
      <c r="E922" s="91"/>
      <c r="F922" s="84"/>
      <c r="G922" s="84"/>
      <c r="H922" s="84"/>
      <c r="I922" s="84"/>
      <c r="J922" s="84"/>
      <c r="K922" s="84"/>
      <c r="L922" s="84"/>
      <c r="M922" s="84"/>
      <c r="N922" s="84"/>
      <c r="O922" s="84"/>
      <c r="P922" s="84"/>
      <c r="Q922" s="84"/>
      <c r="R922" s="84"/>
      <c r="S922" s="84"/>
      <c r="T922" s="84"/>
      <c r="U922" s="84"/>
      <c r="V922" s="84"/>
      <c r="W922" s="84"/>
      <c r="X922" s="84"/>
      <c r="Y922" s="84"/>
      <c r="Z922" s="84"/>
    </row>
    <row r="923" spans="1:26" ht="12.75" customHeight="1" x14ac:dyDescent="0.35">
      <c r="A923" s="84"/>
      <c r="B923" s="90"/>
      <c r="C923" s="91"/>
      <c r="D923" s="91"/>
      <c r="E923" s="91"/>
      <c r="F923" s="84"/>
      <c r="G923" s="84"/>
      <c r="H923" s="84"/>
      <c r="I923" s="84"/>
      <c r="J923" s="84"/>
      <c r="K923" s="84"/>
      <c r="L923" s="84"/>
      <c r="M923" s="84"/>
      <c r="N923" s="84"/>
      <c r="O923" s="84"/>
      <c r="P923" s="84"/>
      <c r="Q923" s="84"/>
      <c r="R923" s="84"/>
      <c r="S923" s="84"/>
      <c r="T923" s="84"/>
      <c r="U923" s="84"/>
      <c r="V923" s="84"/>
      <c r="W923" s="84"/>
      <c r="X923" s="84"/>
      <c r="Y923" s="84"/>
      <c r="Z923" s="84"/>
    </row>
    <row r="924" spans="1:26" ht="12.75" customHeight="1" x14ac:dyDescent="0.35">
      <c r="A924" s="84"/>
      <c r="B924" s="90"/>
      <c r="C924" s="91"/>
      <c r="D924" s="91"/>
      <c r="E924" s="91"/>
      <c r="F924" s="84"/>
      <c r="G924" s="84"/>
      <c r="H924" s="84"/>
      <c r="I924" s="84"/>
      <c r="J924" s="84"/>
      <c r="K924" s="84"/>
      <c r="L924" s="84"/>
      <c r="M924" s="84"/>
      <c r="N924" s="84"/>
      <c r="O924" s="84"/>
      <c r="P924" s="84"/>
      <c r="Q924" s="84"/>
      <c r="R924" s="84"/>
      <c r="S924" s="84"/>
      <c r="T924" s="84"/>
      <c r="U924" s="84"/>
      <c r="V924" s="84"/>
      <c r="W924" s="84"/>
      <c r="X924" s="84"/>
      <c r="Y924" s="84"/>
      <c r="Z924" s="84"/>
    </row>
    <row r="925" spans="1:26" ht="12.75" customHeight="1" x14ac:dyDescent="0.35">
      <c r="A925" s="84"/>
      <c r="B925" s="90"/>
      <c r="C925" s="91"/>
      <c r="D925" s="91"/>
      <c r="E925" s="91"/>
      <c r="F925" s="84"/>
      <c r="G925" s="84"/>
      <c r="H925" s="84"/>
      <c r="I925" s="84"/>
      <c r="J925" s="84"/>
      <c r="K925" s="84"/>
      <c r="L925" s="84"/>
      <c r="M925" s="84"/>
      <c r="N925" s="84"/>
      <c r="O925" s="84"/>
      <c r="P925" s="84"/>
      <c r="Q925" s="84"/>
      <c r="R925" s="84"/>
      <c r="S925" s="84"/>
      <c r="T925" s="84"/>
      <c r="U925" s="84"/>
      <c r="V925" s="84"/>
      <c r="W925" s="84"/>
      <c r="X925" s="84"/>
      <c r="Y925" s="84"/>
      <c r="Z925" s="84"/>
    </row>
    <row r="926" spans="1:26" ht="12.75" customHeight="1" x14ac:dyDescent="0.35">
      <c r="A926" s="84"/>
      <c r="B926" s="90"/>
      <c r="C926" s="91"/>
      <c r="D926" s="91"/>
      <c r="E926" s="91"/>
      <c r="F926" s="84"/>
      <c r="G926" s="84"/>
      <c r="H926" s="84"/>
      <c r="I926" s="84"/>
      <c r="J926" s="84"/>
      <c r="K926" s="84"/>
      <c r="L926" s="84"/>
      <c r="M926" s="84"/>
      <c r="N926" s="84"/>
      <c r="O926" s="84"/>
      <c r="P926" s="84"/>
      <c r="Q926" s="84"/>
      <c r="R926" s="84"/>
      <c r="S926" s="84"/>
      <c r="T926" s="84"/>
      <c r="U926" s="84"/>
      <c r="V926" s="84"/>
      <c r="W926" s="84"/>
      <c r="X926" s="84"/>
      <c r="Y926" s="84"/>
      <c r="Z926" s="84"/>
    </row>
    <row r="927" spans="1:26" ht="12.75" customHeight="1" x14ac:dyDescent="0.35">
      <c r="A927" s="84"/>
      <c r="B927" s="90"/>
      <c r="C927" s="91"/>
      <c r="D927" s="91"/>
      <c r="E927" s="91"/>
      <c r="F927" s="84"/>
      <c r="G927" s="84"/>
      <c r="H927" s="84"/>
      <c r="I927" s="84"/>
      <c r="J927" s="84"/>
      <c r="K927" s="84"/>
      <c r="L927" s="84"/>
      <c r="M927" s="84"/>
      <c r="N927" s="84"/>
      <c r="O927" s="84"/>
      <c r="P927" s="84"/>
      <c r="Q927" s="84"/>
      <c r="R927" s="84"/>
      <c r="S927" s="84"/>
      <c r="T927" s="84"/>
      <c r="U927" s="84"/>
      <c r="V927" s="84"/>
      <c r="W927" s="84"/>
      <c r="X927" s="84"/>
      <c r="Y927" s="84"/>
      <c r="Z927" s="84"/>
    </row>
    <row r="928" spans="1:26" ht="12.75" customHeight="1" x14ac:dyDescent="0.35">
      <c r="A928" s="84"/>
      <c r="B928" s="90"/>
      <c r="C928" s="91"/>
      <c r="D928" s="91"/>
      <c r="E928" s="91"/>
      <c r="F928" s="84"/>
      <c r="G928" s="84"/>
      <c r="H928" s="84"/>
      <c r="I928" s="84"/>
      <c r="J928" s="84"/>
      <c r="K928" s="84"/>
      <c r="L928" s="84"/>
      <c r="M928" s="84"/>
      <c r="N928" s="84"/>
      <c r="O928" s="84"/>
      <c r="P928" s="84"/>
      <c r="Q928" s="84"/>
      <c r="R928" s="84"/>
      <c r="S928" s="84"/>
      <c r="T928" s="84"/>
      <c r="U928" s="84"/>
      <c r="V928" s="84"/>
      <c r="W928" s="84"/>
      <c r="X928" s="84"/>
      <c r="Y928" s="84"/>
      <c r="Z928" s="84"/>
    </row>
    <row r="929" spans="1:26" ht="12.75" customHeight="1" x14ac:dyDescent="0.35">
      <c r="A929" s="84"/>
      <c r="B929" s="90"/>
      <c r="C929" s="91"/>
      <c r="D929" s="91"/>
      <c r="E929" s="91"/>
      <c r="F929" s="84"/>
      <c r="G929" s="84"/>
      <c r="H929" s="84"/>
      <c r="I929" s="84"/>
      <c r="J929" s="84"/>
      <c r="K929" s="84"/>
      <c r="L929" s="84"/>
      <c r="M929" s="84"/>
      <c r="N929" s="84"/>
      <c r="O929" s="84"/>
      <c r="P929" s="84"/>
      <c r="Q929" s="84"/>
      <c r="R929" s="84"/>
      <c r="S929" s="84"/>
      <c r="T929" s="84"/>
      <c r="U929" s="84"/>
      <c r="V929" s="84"/>
      <c r="W929" s="84"/>
      <c r="X929" s="84"/>
      <c r="Y929" s="84"/>
      <c r="Z929" s="84"/>
    </row>
    <row r="930" spans="1:26" ht="12.75" customHeight="1" x14ac:dyDescent="0.35">
      <c r="A930" s="84"/>
      <c r="B930" s="90"/>
      <c r="C930" s="91"/>
      <c r="D930" s="91"/>
      <c r="E930" s="91"/>
      <c r="F930" s="84"/>
      <c r="G930" s="84"/>
      <c r="H930" s="84"/>
      <c r="I930" s="84"/>
      <c r="J930" s="84"/>
      <c r="K930" s="84"/>
      <c r="L930" s="84"/>
      <c r="M930" s="84"/>
      <c r="N930" s="84"/>
      <c r="O930" s="84"/>
      <c r="P930" s="84"/>
      <c r="Q930" s="84"/>
      <c r="R930" s="84"/>
      <c r="S930" s="84"/>
      <c r="T930" s="84"/>
      <c r="U930" s="84"/>
      <c r="V930" s="84"/>
      <c r="W930" s="84"/>
      <c r="X930" s="84"/>
      <c r="Y930" s="84"/>
      <c r="Z930" s="84"/>
    </row>
    <row r="931" spans="1:26" ht="12.75" customHeight="1" x14ac:dyDescent="0.35">
      <c r="A931" s="84"/>
      <c r="B931" s="90"/>
      <c r="C931" s="91"/>
      <c r="D931" s="91"/>
      <c r="E931" s="91"/>
      <c r="F931" s="84"/>
      <c r="G931" s="84"/>
      <c r="H931" s="84"/>
      <c r="I931" s="84"/>
      <c r="J931" s="84"/>
      <c r="K931" s="84"/>
      <c r="L931" s="84"/>
      <c r="M931" s="84"/>
      <c r="N931" s="84"/>
      <c r="O931" s="84"/>
      <c r="P931" s="84"/>
      <c r="Q931" s="84"/>
      <c r="R931" s="84"/>
      <c r="S931" s="84"/>
      <c r="T931" s="84"/>
      <c r="U931" s="84"/>
      <c r="V931" s="84"/>
      <c r="W931" s="84"/>
      <c r="X931" s="84"/>
      <c r="Y931" s="84"/>
      <c r="Z931" s="84"/>
    </row>
    <row r="932" spans="1:26" ht="12.75" customHeight="1" x14ac:dyDescent="0.35">
      <c r="A932" s="84"/>
      <c r="B932" s="90"/>
      <c r="C932" s="91"/>
      <c r="D932" s="91"/>
      <c r="E932" s="91"/>
      <c r="F932" s="84"/>
      <c r="G932" s="84"/>
      <c r="H932" s="84"/>
      <c r="I932" s="84"/>
      <c r="J932" s="84"/>
      <c r="K932" s="84"/>
      <c r="L932" s="84"/>
      <c r="M932" s="84"/>
      <c r="N932" s="84"/>
      <c r="O932" s="84"/>
      <c r="P932" s="84"/>
      <c r="Q932" s="84"/>
      <c r="R932" s="84"/>
      <c r="S932" s="84"/>
      <c r="T932" s="84"/>
      <c r="U932" s="84"/>
      <c r="V932" s="84"/>
      <c r="W932" s="84"/>
      <c r="X932" s="84"/>
      <c r="Y932" s="84"/>
      <c r="Z932" s="84"/>
    </row>
    <row r="933" spans="1:26" ht="12.75" customHeight="1" x14ac:dyDescent="0.35">
      <c r="A933" s="84"/>
      <c r="B933" s="90"/>
      <c r="C933" s="91"/>
      <c r="D933" s="91"/>
      <c r="E933" s="91"/>
      <c r="F933" s="84"/>
      <c r="G933" s="84"/>
      <c r="H933" s="84"/>
      <c r="I933" s="84"/>
      <c r="J933" s="84"/>
      <c r="K933" s="84"/>
      <c r="L933" s="84"/>
      <c r="M933" s="84"/>
      <c r="N933" s="84"/>
      <c r="O933" s="84"/>
      <c r="P933" s="84"/>
      <c r="Q933" s="84"/>
      <c r="R933" s="84"/>
      <c r="S933" s="84"/>
      <c r="T933" s="84"/>
      <c r="U933" s="84"/>
      <c r="V933" s="84"/>
      <c r="W933" s="84"/>
      <c r="X933" s="84"/>
      <c r="Y933" s="84"/>
      <c r="Z933" s="84"/>
    </row>
    <row r="934" spans="1:26" ht="12.75" customHeight="1" x14ac:dyDescent="0.35">
      <c r="A934" s="84"/>
      <c r="B934" s="90"/>
      <c r="C934" s="91"/>
      <c r="D934" s="91"/>
      <c r="E934" s="91"/>
      <c r="F934" s="84"/>
      <c r="G934" s="84"/>
      <c r="H934" s="84"/>
      <c r="I934" s="84"/>
      <c r="J934" s="84"/>
      <c r="K934" s="84"/>
      <c r="L934" s="84"/>
      <c r="M934" s="84"/>
      <c r="N934" s="84"/>
      <c r="O934" s="84"/>
      <c r="P934" s="84"/>
      <c r="Q934" s="84"/>
      <c r="R934" s="84"/>
      <c r="S934" s="84"/>
      <c r="T934" s="84"/>
      <c r="U934" s="84"/>
      <c r="V934" s="84"/>
      <c r="W934" s="84"/>
      <c r="X934" s="84"/>
      <c r="Y934" s="84"/>
      <c r="Z934" s="84"/>
    </row>
    <row r="935" spans="1:26" ht="12.75" customHeight="1" x14ac:dyDescent="0.35">
      <c r="A935" s="84"/>
      <c r="B935" s="90"/>
      <c r="C935" s="91"/>
      <c r="D935" s="91"/>
      <c r="E935" s="91"/>
      <c r="F935" s="84"/>
      <c r="G935" s="84"/>
      <c r="H935" s="84"/>
      <c r="I935" s="84"/>
      <c r="J935" s="84"/>
      <c r="K935" s="84"/>
      <c r="L935" s="84"/>
      <c r="M935" s="84"/>
      <c r="N935" s="84"/>
      <c r="O935" s="84"/>
      <c r="P935" s="84"/>
      <c r="Q935" s="84"/>
      <c r="R935" s="84"/>
      <c r="S935" s="84"/>
      <c r="T935" s="84"/>
      <c r="U935" s="84"/>
      <c r="V935" s="84"/>
      <c r="W935" s="84"/>
      <c r="X935" s="84"/>
      <c r="Y935" s="84"/>
      <c r="Z935" s="84"/>
    </row>
    <row r="936" spans="1:26" ht="12.75" customHeight="1" x14ac:dyDescent="0.35">
      <c r="A936" s="84"/>
      <c r="B936" s="90"/>
      <c r="C936" s="91"/>
      <c r="D936" s="91"/>
      <c r="E936" s="91"/>
      <c r="F936" s="84"/>
      <c r="G936" s="84"/>
      <c r="H936" s="84"/>
      <c r="I936" s="84"/>
      <c r="J936" s="84"/>
      <c r="K936" s="84"/>
      <c r="L936" s="84"/>
      <c r="M936" s="84"/>
      <c r="N936" s="84"/>
      <c r="O936" s="84"/>
      <c r="P936" s="84"/>
      <c r="Q936" s="84"/>
      <c r="R936" s="84"/>
      <c r="S936" s="84"/>
      <c r="T936" s="84"/>
      <c r="U936" s="84"/>
      <c r="V936" s="84"/>
      <c r="W936" s="84"/>
      <c r="X936" s="84"/>
      <c r="Y936" s="84"/>
      <c r="Z936" s="84"/>
    </row>
    <row r="937" spans="1:26" ht="12.75" customHeight="1" x14ac:dyDescent="0.35">
      <c r="A937" s="84"/>
      <c r="B937" s="90"/>
      <c r="C937" s="91"/>
      <c r="D937" s="91"/>
      <c r="E937" s="91"/>
      <c r="F937" s="84"/>
      <c r="G937" s="84"/>
      <c r="H937" s="84"/>
      <c r="I937" s="84"/>
      <c r="J937" s="84"/>
      <c r="K937" s="84"/>
      <c r="L937" s="84"/>
      <c r="M937" s="84"/>
      <c r="N937" s="84"/>
      <c r="O937" s="84"/>
      <c r="P937" s="84"/>
      <c r="Q937" s="84"/>
      <c r="R937" s="84"/>
      <c r="S937" s="84"/>
      <c r="T937" s="84"/>
      <c r="U937" s="84"/>
      <c r="V937" s="84"/>
      <c r="W937" s="84"/>
      <c r="X937" s="84"/>
      <c r="Y937" s="84"/>
      <c r="Z937" s="84"/>
    </row>
    <row r="938" spans="1:26" ht="12.75" customHeight="1" x14ac:dyDescent="0.35">
      <c r="A938" s="84"/>
      <c r="B938" s="90"/>
      <c r="C938" s="91"/>
      <c r="D938" s="91"/>
      <c r="E938" s="91"/>
      <c r="F938" s="84"/>
      <c r="G938" s="84"/>
      <c r="H938" s="84"/>
      <c r="I938" s="84"/>
      <c r="J938" s="84"/>
      <c r="K938" s="84"/>
      <c r="L938" s="84"/>
      <c r="M938" s="84"/>
      <c r="N938" s="84"/>
      <c r="O938" s="84"/>
      <c r="P938" s="84"/>
      <c r="Q938" s="84"/>
      <c r="R938" s="84"/>
      <c r="S938" s="84"/>
      <c r="T938" s="84"/>
      <c r="U938" s="84"/>
      <c r="V938" s="84"/>
      <c r="W938" s="84"/>
      <c r="X938" s="84"/>
      <c r="Y938" s="84"/>
      <c r="Z938" s="84"/>
    </row>
    <row r="939" spans="1:26" ht="12.75" customHeight="1" x14ac:dyDescent="0.35">
      <c r="A939" s="84"/>
      <c r="B939" s="90"/>
      <c r="C939" s="91"/>
      <c r="D939" s="91"/>
      <c r="E939" s="91"/>
      <c r="F939" s="84"/>
      <c r="G939" s="84"/>
      <c r="H939" s="84"/>
      <c r="I939" s="84"/>
      <c r="J939" s="84"/>
      <c r="K939" s="84"/>
      <c r="L939" s="84"/>
      <c r="M939" s="84"/>
      <c r="N939" s="84"/>
      <c r="O939" s="84"/>
      <c r="P939" s="84"/>
      <c r="Q939" s="84"/>
      <c r="R939" s="84"/>
      <c r="S939" s="84"/>
      <c r="T939" s="84"/>
      <c r="U939" s="84"/>
      <c r="V939" s="84"/>
      <c r="W939" s="84"/>
      <c r="X939" s="84"/>
      <c r="Y939" s="84"/>
      <c r="Z939" s="84"/>
    </row>
    <row r="940" spans="1:26" ht="12.75" customHeight="1" x14ac:dyDescent="0.35">
      <c r="A940" s="84"/>
      <c r="B940" s="90"/>
      <c r="C940" s="91"/>
      <c r="D940" s="91"/>
      <c r="E940" s="91"/>
      <c r="F940" s="84"/>
      <c r="G940" s="84"/>
      <c r="H940" s="84"/>
      <c r="I940" s="84"/>
      <c r="J940" s="84"/>
      <c r="K940" s="84"/>
      <c r="L940" s="84"/>
      <c r="M940" s="84"/>
      <c r="N940" s="84"/>
      <c r="O940" s="84"/>
      <c r="P940" s="84"/>
      <c r="Q940" s="84"/>
      <c r="R940" s="84"/>
      <c r="S940" s="84"/>
      <c r="T940" s="84"/>
      <c r="U940" s="84"/>
      <c r="V940" s="84"/>
      <c r="W940" s="84"/>
      <c r="X940" s="84"/>
      <c r="Y940" s="84"/>
      <c r="Z940" s="84"/>
    </row>
    <row r="941" spans="1:26" ht="12.75" customHeight="1" x14ac:dyDescent="0.35">
      <c r="A941" s="84"/>
      <c r="B941" s="90"/>
      <c r="C941" s="91"/>
      <c r="D941" s="91"/>
      <c r="E941" s="91"/>
      <c r="F941" s="84"/>
      <c r="G941" s="84"/>
      <c r="H941" s="84"/>
      <c r="I941" s="84"/>
      <c r="J941" s="84"/>
      <c r="K941" s="84"/>
      <c r="L941" s="84"/>
      <c r="M941" s="84"/>
      <c r="N941" s="84"/>
      <c r="O941" s="84"/>
      <c r="P941" s="84"/>
      <c r="Q941" s="84"/>
      <c r="R941" s="84"/>
      <c r="S941" s="84"/>
      <c r="T941" s="84"/>
      <c r="U941" s="84"/>
      <c r="V941" s="84"/>
      <c r="W941" s="84"/>
      <c r="X941" s="84"/>
      <c r="Y941" s="84"/>
      <c r="Z941" s="84"/>
    </row>
    <row r="942" spans="1:26" ht="12.75" customHeight="1" x14ac:dyDescent="0.35">
      <c r="A942" s="84"/>
      <c r="B942" s="90"/>
      <c r="C942" s="91"/>
      <c r="D942" s="91"/>
      <c r="E942" s="91"/>
      <c r="F942" s="84"/>
      <c r="G942" s="84"/>
      <c r="H942" s="84"/>
      <c r="I942" s="84"/>
      <c r="J942" s="84"/>
      <c r="K942" s="84"/>
      <c r="L942" s="84"/>
      <c r="M942" s="84"/>
      <c r="N942" s="84"/>
      <c r="O942" s="84"/>
      <c r="P942" s="84"/>
      <c r="Q942" s="84"/>
      <c r="R942" s="84"/>
      <c r="S942" s="84"/>
      <c r="T942" s="84"/>
      <c r="U942" s="84"/>
      <c r="V942" s="84"/>
      <c r="W942" s="84"/>
      <c r="X942" s="84"/>
      <c r="Y942" s="84"/>
      <c r="Z942" s="84"/>
    </row>
    <row r="943" spans="1:26" ht="12.75" customHeight="1" x14ac:dyDescent="0.35">
      <c r="A943" s="84"/>
      <c r="B943" s="90"/>
      <c r="C943" s="91"/>
      <c r="D943" s="91"/>
      <c r="E943" s="91"/>
      <c r="F943" s="84"/>
      <c r="G943" s="84"/>
      <c r="H943" s="84"/>
      <c r="I943" s="84"/>
      <c r="J943" s="84"/>
      <c r="K943" s="84"/>
      <c r="L943" s="84"/>
      <c r="M943" s="84"/>
      <c r="N943" s="84"/>
      <c r="O943" s="84"/>
      <c r="P943" s="84"/>
      <c r="Q943" s="84"/>
      <c r="R943" s="84"/>
      <c r="S943" s="84"/>
      <c r="T943" s="84"/>
      <c r="U943" s="84"/>
      <c r="V943" s="84"/>
      <c r="W943" s="84"/>
      <c r="X943" s="84"/>
      <c r="Y943" s="84"/>
      <c r="Z943" s="84"/>
    </row>
    <row r="944" spans="1:26" ht="12.75" customHeight="1" x14ac:dyDescent="0.35">
      <c r="A944" s="84"/>
      <c r="B944" s="90"/>
      <c r="C944" s="91"/>
      <c r="D944" s="91"/>
      <c r="E944" s="91"/>
      <c r="F944" s="84"/>
      <c r="G944" s="84"/>
      <c r="H944" s="84"/>
      <c r="I944" s="84"/>
      <c r="J944" s="84"/>
      <c r="K944" s="84"/>
      <c r="L944" s="84"/>
      <c r="M944" s="84"/>
      <c r="N944" s="84"/>
      <c r="O944" s="84"/>
      <c r="P944" s="84"/>
      <c r="Q944" s="84"/>
      <c r="R944" s="84"/>
      <c r="S944" s="84"/>
      <c r="T944" s="84"/>
      <c r="U944" s="84"/>
      <c r="V944" s="84"/>
      <c r="W944" s="84"/>
      <c r="X944" s="84"/>
      <c r="Y944" s="84"/>
      <c r="Z944" s="84"/>
    </row>
    <row r="945" spans="1:26" ht="12.75" customHeight="1" x14ac:dyDescent="0.35">
      <c r="A945" s="84"/>
      <c r="B945" s="90"/>
      <c r="C945" s="91"/>
      <c r="D945" s="91"/>
      <c r="E945" s="91"/>
      <c r="F945" s="84"/>
      <c r="G945" s="84"/>
      <c r="H945" s="84"/>
      <c r="I945" s="84"/>
      <c r="J945" s="84"/>
      <c r="K945" s="84"/>
      <c r="L945" s="84"/>
      <c r="M945" s="84"/>
      <c r="N945" s="84"/>
      <c r="O945" s="84"/>
      <c r="P945" s="84"/>
      <c r="Q945" s="84"/>
      <c r="R945" s="84"/>
      <c r="S945" s="84"/>
      <c r="T945" s="84"/>
      <c r="U945" s="84"/>
      <c r="V945" s="84"/>
      <c r="W945" s="84"/>
      <c r="X945" s="84"/>
      <c r="Y945" s="84"/>
      <c r="Z945" s="84"/>
    </row>
    <row r="946" spans="1:26" ht="12.75" customHeight="1" x14ac:dyDescent="0.35">
      <c r="A946" s="84"/>
      <c r="B946" s="90"/>
      <c r="C946" s="91"/>
      <c r="D946" s="91"/>
      <c r="E946" s="91"/>
      <c r="F946" s="84"/>
      <c r="G946" s="84"/>
      <c r="H946" s="84"/>
      <c r="I946" s="84"/>
      <c r="J946" s="84"/>
      <c r="K946" s="84"/>
      <c r="L946" s="84"/>
      <c r="M946" s="84"/>
      <c r="N946" s="84"/>
      <c r="O946" s="84"/>
      <c r="P946" s="84"/>
      <c r="Q946" s="84"/>
      <c r="R946" s="84"/>
      <c r="S946" s="84"/>
      <c r="T946" s="84"/>
      <c r="U946" s="84"/>
      <c r="V946" s="84"/>
      <c r="W946" s="84"/>
      <c r="X946" s="84"/>
      <c r="Y946" s="84"/>
      <c r="Z946" s="84"/>
    </row>
    <row r="947" spans="1:26" ht="12.75" customHeight="1" x14ac:dyDescent="0.35">
      <c r="A947" s="84"/>
      <c r="B947" s="90"/>
      <c r="C947" s="91"/>
      <c r="D947" s="91"/>
      <c r="E947" s="91"/>
      <c r="F947" s="84"/>
      <c r="G947" s="84"/>
      <c r="H947" s="84"/>
      <c r="I947" s="84"/>
      <c r="J947" s="84"/>
      <c r="K947" s="84"/>
      <c r="L947" s="84"/>
      <c r="M947" s="84"/>
      <c r="N947" s="84"/>
      <c r="O947" s="84"/>
      <c r="P947" s="84"/>
      <c r="Q947" s="84"/>
      <c r="R947" s="84"/>
      <c r="S947" s="84"/>
      <c r="T947" s="84"/>
      <c r="U947" s="84"/>
      <c r="V947" s="84"/>
      <c r="W947" s="84"/>
      <c r="X947" s="84"/>
      <c r="Y947" s="84"/>
      <c r="Z947" s="84"/>
    </row>
    <row r="948" spans="1:26" ht="12.75" customHeight="1" x14ac:dyDescent="0.35">
      <c r="A948" s="84"/>
      <c r="B948" s="90"/>
      <c r="C948" s="91"/>
      <c r="D948" s="91"/>
      <c r="E948" s="91"/>
      <c r="F948" s="84"/>
      <c r="G948" s="84"/>
      <c r="H948" s="84"/>
      <c r="I948" s="84"/>
      <c r="J948" s="84"/>
      <c r="K948" s="84"/>
      <c r="L948" s="84"/>
      <c r="M948" s="84"/>
      <c r="N948" s="84"/>
      <c r="O948" s="84"/>
      <c r="P948" s="84"/>
      <c r="Q948" s="84"/>
      <c r="R948" s="84"/>
      <c r="S948" s="84"/>
      <c r="T948" s="84"/>
      <c r="U948" s="84"/>
      <c r="V948" s="84"/>
      <c r="W948" s="84"/>
      <c r="X948" s="84"/>
      <c r="Y948" s="84"/>
      <c r="Z948" s="84"/>
    </row>
    <row r="949" spans="1:26" ht="12.75" customHeight="1" x14ac:dyDescent="0.35">
      <c r="A949" s="84"/>
      <c r="B949" s="90"/>
      <c r="C949" s="91"/>
      <c r="D949" s="91"/>
      <c r="E949" s="91"/>
      <c r="F949" s="84"/>
      <c r="G949" s="84"/>
      <c r="H949" s="84"/>
      <c r="I949" s="84"/>
      <c r="J949" s="84"/>
      <c r="K949" s="84"/>
      <c r="L949" s="84"/>
      <c r="M949" s="84"/>
      <c r="N949" s="84"/>
      <c r="O949" s="84"/>
      <c r="P949" s="84"/>
      <c r="Q949" s="84"/>
      <c r="R949" s="84"/>
      <c r="S949" s="84"/>
      <c r="T949" s="84"/>
      <c r="U949" s="84"/>
      <c r="V949" s="84"/>
      <c r="W949" s="84"/>
      <c r="X949" s="84"/>
      <c r="Y949" s="84"/>
      <c r="Z949" s="84"/>
    </row>
    <row r="950" spans="1:26" ht="12.75" customHeight="1" x14ac:dyDescent="0.35">
      <c r="A950" s="84"/>
      <c r="B950" s="90"/>
      <c r="C950" s="91"/>
      <c r="D950" s="91"/>
      <c r="E950" s="91"/>
      <c r="F950" s="84"/>
      <c r="G950" s="84"/>
      <c r="H950" s="84"/>
      <c r="I950" s="84"/>
      <c r="J950" s="84"/>
      <c r="K950" s="84"/>
      <c r="L950" s="84"/>
      <c r="M950" s="84"/>
      <c r="N950" s="84"/>
      <c r="O950" s="84"/>
      <c r="P950" s="84"/>
      <c r="Q950" s="84"/>
      <c r="R950" s="84"/>
      <c r="S950" s="84"/>
      <c r="T950" s="84"/>
      <c r="U950" s="84"/>
      <c r="V950" s="84"/>
      <c r="W950" s="84"/>
      <c r="X950" s="84"/>
      <c r="Y950" s="84"/>
      <c r="Z950" s="84"/>
    </row>
    <row r="951" spans="1:26" ht="12.75" customHeight="1" x14ac:dyDescent="0.35">
      <c r="A951" s="84"/>
      <c r="B951" s="90"/>
      <c r="C951" s="91"/>
      <c r="D951" s="91"/>
      <c r="E951" s="91"/>
      <c r="F951" s="84"/>
      <c r="G951" s="84"/>
      <c r="H951" s="84"/>
      <c r="I951" s="84"/>
      <c r="J951" s="84"/>
      <c r="K951" s="84"/>
      <c r="L951" s="84"/>
      <c r="M951" s="84"/>
      <c r="N951" s="84"/>
      <c r="O951" s="84"/>
      <c r="P951" s="84"/>
      <c r="Q951" s="84"/>
      <c r="R951" s="84"/>
      <c r="S951" s="84"/>
      <c r="T951" s="84"/>
      <c r="U951" s="84"/>
      <c r="V951" s="84"/>
      <c r="W951" s="84"/>
      <c r="X951" s="84"/>
      <c r="Y951" s="84"/>
      <c r="Z951" s="84"/>
    </row>
    <row r="952" spans="1:26" ht="12.75" customHeight="1" x14ac:dyDescent="0.35">
      <c r="A952" s="84"/>
      <c r="B952" s="90"/>
      <c r="C952" s="91"/>
      <c r="D952" s="91"/>
      <c r="E952" s="91"/>
      <c r="F952" s="84"/>
      <c r="G952" s="84"/>
      <c r="H952" s="84"/>
      <c r="I952" s="84"/>
      <c r="J952" s="84"/>
      <c r="K952" s="84"/>
      <c r="L952" s="84"/>
      <c r="M952" s="84"/>
      <c r="N952" s="84"/>
      <c r="O952" s="84"/>
      <c r="P952" s="84"/>
      <c r="Q952" s="84"/>
      <c r="R952" s="84"/>
      <c r="S952" s="84"/>
      <c r="T952" s="84"/>
      <c r="U952" s="84"/>
      <c r="V952" s="84"/>
      <c r="W952" s="84"/>
      <c r="X952" s="84"/>
      <c r="Y952" s="84"/>
      <c r="Z952" s="84"/>
    </row>
    <row r="953" spans="1:26" ht="12.75" customHeight="1" x14ac:dyDescent="0.35">
      <c r="A953" s="84"/>
      <c r="B953" s="90"/>
      <c r="C953" s="91"/>
      <c r="D953" s="91"/>
      <c r="E953" s="91"/>
      <c r="F953" s="84"/>
      <c r="G953" s="84"/>
      <c r="H953" s="84"/>
      <c r="I953" s="84"/>
      <c r="J953" s="84"/>
      <c r="K953" s="84"/>
      <c r="L953" s="84"/>
      <c r="M953" s="84"/>
      <c r="N953" s="84"/>
      <c r="O953" s="84"/>
      <c r="P953" s="84"/>
      <c r="Q953" s="84"/>
      <c r="R953" s="84"/>
      <c r="S953" s="84"/>
      <c r="T953" s="84"/>
      <c r="U953" s="84"/>
      <c r="V953" s="84"/>
      <c r="W953" s="84"/>
      <c r="X953" s="84"/>
      <c r="Y953" s="84"/>
      <c r="Z953" s="84"/>
    </row>
    <row r="954" spans="1:26" ht="12.75" customHeight="1" x14ac:dyDescent="0.35">
      <c r="A954" s="84"/>
      <c r="B954" s="90"/>
      <c r="C954" s="91"/>
      <c r="D954" s="91"/>
      <c r="E954" s="91"/>
      <c r="F954" s="84"/>
      <c r="G954" s="84"/>
      <c r="H954" s="84"/>
      <c r="I954" s="84"/>
      <c r="J954" s="84"/>
      <c r="K954" s="84"/>
      <c r="L954" s="84"/>
      <c r="M954" s="84"/>
      <c r="N954" s="84"/>
      <c r="O954" s="84"/>
      <c r="P954" s="84"/>
      <c r="Q954" s="84"/>
      <c r="R954" s="84"/>
      <c r="S954" s="84"/>
      <c r="T954" s="84"/>
      <c r="U954" s="84"/>
      <c r="V954" s="84"/>
      <c r="W954" s="84"/>
      <c r="X954" s="84"/>
      <c r="Y954" s="84"/>
      <c r="Z954" s="84"/>
    </row>
    <row r="955" spans="1:26" ht="12.75" customHeight="1" x14ac:dyDescent="0.35">
      <c r="A955" s="84"/>
      <c r="B955" s="90"/>
      <c r="C955" s="91"/>
      <c r="D955" s="91"/>
      <c r="E955" s="91"/>
      <c r="F955" s="84"/>
      <c r="G955" s="84"/>
      <c r="H955" s="84"/>
      <c r="I955" s="84"/>
      <c r="J955" s="84"/>
      <c r="K955" s="84"/>
      <c r="L955" s="84"/>
      <c r="M955" s="84"/>
      <c r="N955" s="84"/>
      <c r="O955" s="84"/>
      <c r="P955" s="84"/>
      <c r="Q955" s="84"/>
      <c r="R955" s="84"/>
      <c r="S955" s="84"/>
      <c r="T955" s="84"/>
      <c r="U955" s="84"/>
      <c r="V955" s="84"/>
      <c r="W955" s="84"/>
      <c r="X955" s="84"/>
      <c r="Y955" s="84"/>
      <c r="Z955" s="84"/>
    </row>
    <row r="956" spans="1:26" ht="12.75" customHeight="1" x14ac:dyDescent="0.35">
      <c r="A956" s="84"/>
      <c r="B956" s="90"/>
      <c r="C956" s="91"/>
      <c r="D956" s="91"/>
      <c r="E956" s="91"/>
      <c r="F956" s="84"/>
      <c r="G956" s="84"/>
      <c r="H956" s="84"/>
      <c r="I956" s="84"/>
      <c r="J956" s="84"/>
      <c r="K956" s="84"/>
      <c r="L956" s="84"/>
      <c r="M956" s="84"/>
      <c r="N956" s="84"/>
      <c r="O956" s="84"/>
      <c r="P956" s="84"/>
      <c r="Q956" s="84"/>
      <c r="R956" s="84"/>
      <c r="S956" s="84"/>
      <c r="T956" s="84"/>
      <c r="U956" s="84"/>
      <c r="V956" s="84"/>
      <c r="W956" s="84"/>
      <c r="X956" s="84"/>
      <c r="Y956" s="84"/>
      <c r="Z956" s="84"/>
    </row>
    <row r="957" spans="1:26" ht="12.75" customHeight="1" x14ac:dyDescent="0.35">
      <c r="A957" s="84"/>
      <c r="B957" s="90"/>
      <c r="C957" s="91"/>
      <c r="D957" s="91"/>
      <c r="E957" s="91"/>
      <c r="F957" s="84"/>
      <c r="G957" s="84"/>
      <c r="H957" s="84"/>
      <c r="I957" s="84"/>
      <c r="J957" s="84"/>
      <c r="K957" s="84"/>
      <c r="L957" s="84"/>
      <c r="M957" s="84"/>
      <c r="N957" s="84"/>
      <c r="O957" s="84"/>
      <c r="P957" s="84"/>
      <c r="Q957" s="84"/>
      <c r="R957" s="84"/>
      <c r="S957" s="84"/>
      <c r="T957" s="84"/>
      <c r="U957" s="84"/>
      <c r="V957" s="84"/>
      <c r="W957" s="84"/>
      <c r="X957" s="84"/>
      <c r="Y957" s="84"/>
      <c r="Z957" s="84"/>
    </row>
    <row r="958" spans="1:26" ht="12.75" customHeight="1" x14ac:dyDescent="0.35">
      <c r="A958" s="84"/>
      <c r="B958" s="90"/>
      <c r="C958" s="91"/>
      <c r="D958" s="91"/>
      <c r="E958" s="91"/>
      <c r="F958" s="84"/>
      <c r="G958" s="84"/>
      <c r="H958" s="84"/>
      <c r="I958" s="84"/>
      <c r="J958" s="84"/>
      <c r="K958" s="84"/>
      <c r="L958" s="84"/>
      <c r="M958" s="84"/>
      <c r="N958" s="84"/>
      <c r="O958" s="84"/>
      <c r="P958" s="84"/>
      <c r="Q958" s="84"/>
      <c r="R958" s="84"/>
      <c r="S958" s="84"/>
      <c r="T958" s="84"/>
      <c r="U958" s="84"/>
      <c r="V958" s="84"/>
      <c r="W958" s="84"/>
      <c r="X958" s="84"/>
      <c r="Y958" s="84"/>
      <c r="Z958" s="84"/>
    </row>
    <row r="959" spans="1:26" ht="12.75" customHeight="1" x14ac:dyDescent="0.35">
      <c r="A959" s="84"/>
      <c r="B959" s="90"/>
      <c r="C959" s="91"/>
      <c r="D959" s="91"/>
      <c r="E959" s="91"/>
      <c r="F959" s="84"/>
      <c r="G959" s="84"/>
      <c r="H959" s="84"/>
      <c r="I959" s="84"/>
      <c r="J959" s="84"/>
      <c r="K959" s="84"/>
      <c r="L959" s="84"/>
      <c r="M959" s="84"/>
      <c r="N959" s="84"/>
      <c r="O959" s="84"/>
      <c r="P959" s="84"/>
      <c r="Q959" s="84"/>
      <c r="R959" s="84"/>
      <c r="S959" s="84"/>
      <c r="T959" s="84"/>
      <c r="U959" s="84"/>
      <c r="V959" s="84"/>
      <c r="W959" s="84"/>
      <c r="X959" s="84"/>
      <c r="Y959" s="84"/>
      <c r="Z959" s="84"/>
    </row>
    <row r="960" spans="1:26" ht="12.75" customHeight="1" x14ac:dyDescent="0.35">
      <c r="A960" s="84"/>
      <c r="B960" s="90"/>
      <c r="C960" s="91"/>
      <c r="D960" s="91"/>
      <c r="E960" s="91"/>
      <c r="F960" s="84"/>
      <c r="G960" s="84"/>
      <c r="H960" s="84"/>
      <c r="I960" s="84"/>
      <c r="J960" s="84"/>
      <c r="K960" s="84"/>
      <c r="L960" s="84"/>
      <c r="M960" s="84"/>
      <c r="N960" s="84"/>
      <c r="O960" s="84"/>
      <c r="P960" s="84"/>
      <c r="Q960" s="84"/>
      <c r="R960" s="84"/>
      <c r="S960" s="84"/>
      <c r="T960" s="84"/>
      <c r="U960" s="84"/>
      <c r="V960" s="84"/>
      <c r="W960" s="84"/>
      <c r="X960" s="84"/>
      <c r="Y960" s="84"/>
      <c r="Z960" s="84"/>
    </row>
    <row r="961" spans="1:26" ht="12.75" customHeight="1" x14ac:dyDescent="0.35">
      <c r="A961" s="84"/>
      <c r="B961" s="90"/>
      <c r="C961" s="91"/>
      <c r="D961" s="91"/>
      <c r="E961" s="91"/>
      <c r="F961" s="84"/>
      <c r="G961" s="84"/>
      <c r="H961" s="84"/>
      <c r="I961" s="84"/>
      <c r="J961" s="84"/>
      <c r="K961" s="84"/>
      <c r="L961" s="84"/>
      <c r="M961" s="84"/>
      <c r="N961" s="84"/>
      <c r="O961" s="84"/>
      <c r="P961" s="84"/>
      <c r="Q961" s="84"/>
      <c r="R961" s="84"/>
      <c r="S961" s="84"/>
      <c r="T961" s="84"/>
      <c r="U961" s="84"/>
      <c r="V961" s="84"/>
      <c r="W961" s="84"/>
      <c r="X961" s="84"/>
      <c r="Y961" s="84"/>
      <c r="Z961" s="84"/>
    </row>
    <row r="962" spans="1:26" ht="12.75" customHeight="1" x14ac:dyDescent="0.35">
      <c r="A962" s="84"/>
      <c r="B962" s="90"/>
      <c r="C962" s="91"/>
      <c r="D962" s="91"/>
      <c r="E962" s="91"/>
      <c r="F962" s="84"/>
      <c r="G962" s="84"/>
      <c r="H962" s="84"/>
      <c r="I962" s="84"/>
      <c r="J962" s="84"/>
      <c r="K962" s="84"/>
      <c r="L962" s="84"/>
      <c r="M962" s="84"/>
      <c r="N962" s="84"/>
      <c r="O962" s="84"/>
      <c r="P962" s="84"/>
      <c r="Q962" s="84"/>
      <c r="R962" s="84"/>
      <c r="S962" s="84"/>
      <c r="T962" s="84"/>
      <c r="U962" s="84"/>
      <c r="V962" s="84"/>
      <c r="W962" s="84"/>
      <c r="X962" s="84"/>
      <c r="Y962" s="84"/>
      <c r="Z962" s="84"/>
    </row>
    <row r="963" spans="1:26" ht="12.75" customHeight="1" x14ac:dyDescent="0.35">
      <c r="A963" s="84"/>
      <c r="B963" s="90"/>
      <c r="C963" s="91"/>
      <c r="D963" s="91"/>
      <c r="E963" s="91"/>
      <c r="F963" s="84"/>
      <c r="G963" s="84"/>
      <c r="H963" s="84"/>
      <c r="I963" s="84"/>
      <c r="J963" s="84"/>
      <c r="K963" s="84"/>
      <c r="L963" s="84"/>
      <c r="M963" s="84"/>
      <c r="N963" s="84"/>
      <c r="O963" s="84"/>
      <c r="P963" s="84"/>
      <c r="Q963" s="84"/>
      <c r="R963" s="84"/>
      <c r="S963" s="84"/>
      <c r="T963" s="84"/>
      <c r="U963" s="84"/>
      <c r="V963" s="84"/>
      <c r="W963" s="84"/>
      <c r="X963" s="84"/>
      <c r="Y963" s="84"/>
      <c r="Z963" s="84"/>
    </row>
    <row r="964" spans="1:26" ht="12.75" customHeight="1" x14ac:dyDescent="0.35">
      <c r="A964" s="84"/>
      <c r="B964" s="90"/>
      <c r="C964" s="91"/>
      <c r="D964" s="91"/>
      <c r="E964" s="91"/>
      <c r="F964" s="84"/>
      <c r="G964" s="84"/>
      <c r="H964" s="84"/>
      <c r="I964" s="84"/>
      <c r="J964" s="84"/>
      <c r="K964" s="84"/>
      <c r="L964" s="84"/>
      <c r="M964" s="84"/>
      <c r="N964" s="84"/>
      <c r="O964" s="84"/>
      <c r="P964" s="84"/>
      <c r="Q964" s="84"/>
      <c r="R964" s="84"/>
      <c r="S964" s="84"/>
      <c r="T964" s="84"/>
      <c r="U964" s="84"/>
      <c r="V964" s="84"/>
      <c r="W964" s="84"/>
      <c r="X964" s="84"/>
      <c r="Y964" s="84"/>
      <c r="Z964" s="84"/>
    </row>
    <row r="965" spans="1:26" ht="12.75" customHeight="1" x14ac:dyDescent="0.35">
      <c r="A965" s="84"/>
      <c r="B965" s="90"/>
      <c r="C965" s="91"/>
      <c r="D965" s="91"/>
      <c r="E965" s="91"/>
      <c r="F965" s="84"/>
      <c r="G965" s="84"/>
      <c r="H965" s="84"/>
      <c r="I965" s="84"/>
      <c r="J965" s="84"/>
      <c r="K965" s="84"/>
      <c r="L965" s="84"/>
      <c r="M965" s="84"/>
      <c r="N965" s="84"/>
      <c r="O965" s="84"/>
      <c r="P965" s="84"/>
      <c r="Q965" s="84"/>
      <c r="R965" s="84"/>
      <c r="S965" s="84"/>
      <c r="T965" s="84"/>
      <c r="U965" s="84"/>
      <c r="V965" s="84"/>
      <c r="W965" s="84"/>
      <c r="X965" s="84"/>
      <c r="Y965" s="84"/>
      <c r="Z965" s="84"/>
    </row>
    <row r="966" spans="1:26" ht="12.75" customHeight="1" x14ac:dyDescent="0.35">
      <c r="A966" s="84"/>
      <c r="B966" s="90"/>
      <c r="C966" s="91"/>
      <c r="D966" s="91"/>
      <c r="E966" s="91"/>
      <c r="F966" s="84"/>
      <c r="G966" s="84"/>
      <c r="H966" s="84"/>
      <c r="I966" s="84"/>
      <c r="J966" s="84"/>
      <c r="K966" s="84"/>
      <c r="L966" s="84"/>
      <c r="M966" s="84"/>
      <c r="N966" s="84"/>
      <c r="O966" s="84"/>
      <c r="P966" s="84"/>
      <c r="Q966" s="84"/>
      <c r="R966" s="84"/>
      <c r="S966" s="84"/>
      <c r="T966" s="84"/>
      <c r="U966" s="84"/>
      <c r="V966" s="84"/>
      <c r="W966" s="84"/>
      <c r="X966" s="84"/>
      <c r="Y966" s="84"/>
      <c r="Z966" s="84"/>
    </row>
    <row r="967" spans="1:26" ht="12.75" customHeight="1" x14ac:dyDescent="0.35">
      <c r="A967" s="84"/>
      <c r="B967" s="90"/>
      <c r="C967" s="91"/>
      <c r="D967" s="91"/>
      <c r="E967" s="91"/>
      <c r="F967" s="84"/>
      <c r="G967" s="84"/>
      <c r="H967" s="84"/>
      <c r="I967" s="84"/>
      <c r="J967" s="84"/>
      <c r="K967" s="84"/>
      <c r="L967" s="84"/>
      <c r="M967" s="84"/>
      <c r="N967" s="84"/>
      <c r="O967" s="84"/>
      <c r="P967" s="84"/>
      <c r="Q967" s="84"/>
      <c r="R967" s="84"/>
      <c r="S967" s="84"/>
      <c r="T967" s="84"/>
      <c r="U967" s="84"/>
      <c r="V967" s="84"/>
      <c r="W967" s="84"/>
      <c r="X967" s="84"/>
      <c r="Y967" s="84"/>
      <c r="Z967" s="84"/>
    </row>
    <row r="968" spans="1:26" ht="12.75" customHeight="1" x14ac:dyDescent="0.35">
      <c r="A968" s="84"/>
      <c r="B968" s="90"/>
      <c r="C968" s="91"/>
      <c r="D968" s="91"/>
      <c r="E968" s="91"/>
      <c r="F968" s="84"/>
      <c r="G968" s="84"/>
      <c r="H968" s="84"/>
      <c r="I968" s="84"/>
      <c r="J968" s="84"/>
      <c r="K968" s="84"/>
      <c r="L968" s="84"/>
      <c r="M968" s="84"/>
      <c r="N968" s="84"/>
      <c r="O968" s="84"/>
      <c r="P968" s="84"/>
      <c r="Q968" s="84"/>
      <c r="R968" s="84"/>
      <c r="S968" s="84"/>
      <c r="T968" s="84"/>
      <c r="U968" s="84"/>
      <c r="V968" s="84"/>
      <c r="W968" s="84"/>
      <c r="X968" s="84"/>
      <c r="Y968" s="84"/>
      <c r="Z968" s="84"/>
    </row>
    <row r="969" spans="1:26" ht="12.75" customHeight="1" x14ac:dyDescent="0.35">
      <c r="A969" s="84"/>
      <c r="B969" s="90"/>
      <c r="C969" s="91"/>
      <c r="D969" s="91"/>
      <c r="E969" s="91"/>
      <c r="F969" s="84"/>
      <c r="G969" s="84"/>
      <c r="H969" s="84"/>
      <c r="I969" s="84"/>
      <c r="J969" s="84"/>
      <c r="K969" s="84"/>
      <c r="L969" s="84"/>
      <c r="M969" s="84"/>
      <c r="N969" s="84"/>
      <c r="O969" s="84"/>
      <c r="P969" s="84"/>
      <c r="Q969" s="84"/>
      <c r="R969" s="84"/>
      <c r="S969" s="84"/>
      <c r="T969" s="84"/>
      <c r="U969" s="84"/>
      <c r="V969" s="84"/>
      <c r="W969" s="84"/>
      <c r="X969" s="84"/>
      <c r="Y969" s="84"/>
      <c r="Z969" s="84"/>
    </row>
    <row r="970" spans="1:26" ht="12.75" customHeight="1" x14ac:dyDescent="0.35">
      <c r="A970" s="84"/>
      <c r="B970" s="90"/>
      <c r="C970" s="91"/>
      <c r="D970" s="91"/>
      <c r="E970" s="91"/>
      <c r="F970" s="84"/>
      <c r="G970" s="84"/>
      <c r="H970" s="84"/>
      <c r="I970" s="84"/>
      <c r="J970" s="84"/>
      <c r="K970" s="84"/>
      <c r="L970" s="84"/>
      <c r="M970" s="84"/>
      <c r="N970" s="84"/>
      <c r="O970" s="84"/>
      <c r="P970" s="84"/>
      <c r="Q970" s="84"/>
      <c r="R970" s="84"/>
      <c r="S970" s="84"/>
      <c r="T970" s="84"/>
      <c r="U970" s="84"/>
      <c r="V970" s="84"/>
      <c r="W970" s="84"/>
      <c r="X970" s="84"/>
      <c r="Y970" s="84"/>
      <c r="Z970" s="84"/>
    </row>
    <row r="971" spans="1:26" ht="12.75" customHeight="1" x14ac:dyDescent="0.35">
      <c r="A971" s="84"/>
      <c r="B971" s="90"/>
      <c r="C971" s="91"/>
      <c r="D971" s="91"/>
      <c r="E971" s="91"/>
      <c r="F971" s="84"/>
      <c r="G971" s="84"/>
      <c r="H971" s="84"/>
      <c r="I971" s="84"/>
      <c r="J971" s="84"/>
      <c r="K971" s="84"/>
      <c r="L971" s="84"/>
      <c r="M971" s="84"/>
      <c r="N971" s="84"/>
      <c r="O971" s="84"/>
      <c r="P971" s="84"/>
      <c r="Q971" s="84"/>
      <c r="R971" s="84"/>
      <c r="S971" s="84"/>
      <c r="T971" s="84"/>
      <c r="U971" s="84"/>
      <c r="V971" s="84"/>
      <c r="W971" s="84"/>
      <c r="X971" s="84"/>
      <c r="Y971" s="84"/>
      <c r="Z971" s="84"/>
    </row>
    <row r="972" spans="1:26" ht="12.75" customHeight="1" x14ac:dyDescent="0.35">
      <c r="A972" s="84"/>
      <c r="B972" s="90"/>
      <c r="C972" s="91"/>
      <c r="D972" s="91"/>
      <c r="E972" s="91"/>
      <c r="F972" s="84"/>
      <c r="G972" s="84"/>
      <c r="H972" s="84"/>
      <c r="I972" s="84"/>
      <c r="J972" s="84"/>
      <c r="K972" s="84"/>
      <c r="L972" s="84"/>
      <c r="M972" s="84"/>
      <c r="N972" s="84"/>
      <c r="O972" s="84"/>
      <c r="P972" s="84"/>
      <c r="Q972" s="84"/>
      <c r="R972" s="84"/>
      <c r="S972" s="84"/>
      <c r="T972" s="84"/>
      <c r="U972" s="84"/>
      <c r="V972" s="84"/>
      <c r="W972" s="84"/>
      <c r="X972" s="84"/>
      <c r="Y972" s="84"/>
      <c r="Z972" s="84"/>
    </row>
    <row r="973" spans="1:26" ht="12.75" customHeight="1" x14ac:dyDescent="0.35">
      <c r="A973" s="84"/>
      <c r="B973" s="90"/>
      <c r="C973" s="91"/>
      <c r="D973" s="91"/>
      <c r="E973" s="91"/>
      <c r="F973" s="84"/>
      <c r="G973" s="84"/>
      <c r="H973" s="84"/>
      <c r="I973" s="84"/>
      <c r="J973" s="84"/>
      <c r="K973" s="84"/>
      <c r="L973" s="84"/>
      <c r="M973" s="84"/>
      <c r="N973" s="84"/>
      <c r="O973" s="84"/>
      <c r="P973" s="84"/>
      <c r="Q973" s="84"/>
      <c r="R973" s="84"/>
      <c r="S973" s="84"/>
      <c r="T973" s="84"/>
      <c r="U973" s="84"/>
      <c r="V973" s="84"/>
      <c r="W973" s="84"/>
      <c r="X973" s="84"/>
      <c r="Y973" s="84"/>
      <c r="Z973" s="84"/>
    </row>
    <row r="974" spans="1:26" ht="12.75" customHeight="1" x14ac:dyDescent="0.35">
      <c r="A974" s="84"/>
      <c r="B974" s="90"/>
      <c r="C974" s="91"/>
      <c r="D974" s="91"/>
      <c r="E974" s="91"/>
      <c r="F974" s="84"/>
      <c r="G974" s="84"/>
      <c r="H974" s="84"/>
      <c r="I974" s="84"/>
      <c r="J974" s="84"/>
      <c r="K974" s="84"/>
      <c r="L974" s="84"/>
      <c r="M974" s="84"/>
      <c r="N974" s="84"/>
      <c r="O974" s="84"/>
      <c r="P974" s="84"/>
      <c r="Q974" s="84"/>
      <c r="R974" s="84"/>
      <c r="S974" s="84"/>
      <c r="T974" s="84"/>
      <c r="U974" s="84"/>
      <c r="V974" s="84"/>
      <c r="W974" s="84"/>
      <c r="X974" s="84"/>
      <c r="Y974" s="84"/>
      <c r="Z974" s="84"/>
    </row>
    <row r="975" spans="1:26" ht="12.75" customHeight="1" x14ac:dyDescent="0.35">
      <c r="A975" s="84"/>
      <c r="B975" s="90"/>
      <c r="C975" s="91"/>
      <c r="D975" s="91"/>
      <c r="E975" s="91"/>
      <c r="F975" s="84"/>
      <c r="G975" s="84"/>
      <c r="H975" s="84"/>
      <c r="I975" s="84"/>
      <c r="J975" s="84"/>
      <c r="K975" s="84"/>
      <c r="L975" s="84"/>
      <c r="M975" s="84"/>
      <c r="N975" s="84"/>
      <c r="O975" s="84"/>
      <c r="P975" s="84"/>
      <c r="Q975" s="84"/>
      <c r="R975" s="84"/>
      <c r="S975" s="84"/>
      <c r="T975" s="84"/>
      <c r="U975" s="84"/>
      <c r="V975" s="84"/>
      <c r="W975" s="84"/>
      <c r="X975" s="84"/>
      <c r="Y975" s="84"/>
      <c r="Z975" s="84"/>
    </row>
    <row r="976" spans="1:26" ht="12.75" customHeight="1" x14ac:dyDescent="0.35">
      <c r="A976" s="84"/>
      <c r="B976" s="90"/>
      <c r="C976" s="91"/>
      <c r="D976" s="91"/>
      <c r="E976" s="91"/>
      <c r="F976" s="84"/>
      <c r="G976" s="84"/>
      <c r="H976" s="84"/>
      <c r="I976" s="84"/>
      <c r="J976" s="84"/>
      <c r="K976" s="84"/>
      <c r="L976" s="84"/>
      <c r="M976" s="84"/>
      <c r="N976" s="84"/>
      <c r="O976" s="84"/>
      <c r="P976" s="84"/>
      <c r="Q976" s="84"/>
      <c r="R976" s="84"/>
      <c r="S976" s="84"/>
      <c r="T976" s="84"/>
      <c r="U976" s="84"/>
      <c r="V976" s="84"/>
      <c r="W976" s="84"/>
      <c r="X976" s="84"/>
      <c r="Y976" s="84"/>
      <c r="Z976" s="84"/>
    </row>
    <row r="977" spans="1:26" ht="12.75" customHeight="1" x14ac:dyDescent="0.35">
      <c r="A977" s="84"/>
      <c r="B977" s="90"/>
      <c r="C977" s="91"/>
      <c r="D977" s="91"/>
      <c r="E977" s="91"/>
      <c r="F977" s="84"/>
      <c r="G977" s="84"/>
      <c r="H977" s="84"/>
      <c r="I977" s="84"/>
      <c r="J977" s="84"/>
      <c r="K977" s="84"/>
      <c r="L977" s="84"/>
      <c r="M977" s="84"/>
      <c r="N977" s="84"/>
      <c r="O977" s="84"/>
      <c r="P977" s="84"/>
      <c r="Q977" s="84"/>
      <c r="R977" s="84"/>
      <c r="S977" s="84"/>
      <c r="T977" s="84"/>
      <c r="U977" s="84"/>
      <c r="V977" s="84"/>
      <c r="W977" s="84"/>
      <c r="X977" s="84"/>
      <c r="Y977" s="84"/>
      <c r="Z977" s="84"/>
    </row>
    <row r="978" spans="1:26" ht="12.75" customHeight="1" x14ac:dyDescent="0.35">
      <c r="A978" s="84"/>
      <c r="B978" s="90"/>
      <c r="C978" s="91"/>
      <c r="D978" s="91"/>
      <c r="E978" s="91"/>
      <c r="F978" s="84"/>
      <c r="G978" s="84"/>
      <c r="H978" s="84"/>
      <c r="I978" s="84"/>
      <c r="J978" s="84"/>
      <c r="K978" s="84"/>
      <c r="L978" s="84"/>
      <c r="M978" s="84"/>
      <c r="N978" s="84"/>
      <c r="O978" s="84"/>
      <c r="P978" s="84"/>
      <c r="Q978" s="84"/>
      <c r="R978" s="84"/>
      <c r="S978" s="84"/>
      <c r="T978" s="84"/>
      <c r="U978" s="84"/>
      <c r="V978" s="84"/>
      <c r="W978" s="84"/>
      <c r="X978" s="84"/>
      <c r="Y978" s="84"/>
      <c r="Z978" s="84"/>
    </row>
    <row r="979" spans="1:26" ht="12.75" customHeight="1" x14ac:dyDescent="0.35">
      <c r="A979" s="84"/>
      <c r="B979" s="90"/>
      <c r="C979" s="91"/>
      <c r="D979" s="91"/>
      <c r="E979" s="91"/>
      <c r="F979" s="84"/>
      <c r="G979" s="84"/>
      <c r="H979" s="84"/>
      <c r="I979" s="84"/>
      <c r="J979" s="84"/>
      <c r="K979" s="84"/>
      <c r="L979" s="84"/>
      <c r="M979" s="84"/>
      <c r="N979" s="84"/>
      <c r="O979" s="84"/>
      <c r="P979" s="84"/>
      <c r="Q979" s="84"/>
      <c r="R979" s="84"/>
      <c r="S979" s="84"/>
      <c r="T979" s="84"/>
      <c r="U979" s="84"/>
      <c r="V979" s="84"/>
      <c r="W979" s="84"/>
      <c r="X979" s="84"/>
      <c r="Y979" s="84"/>
      <c r="Z979" s="84"/>
    </row>
    <row r="980" spans="1:26" ht="12.75" customHeight="1" x14ac:dyDescent="0.35">
      <c r="A980" s="84"/>
      <c r="B980" s="90"/>
      <c r="C980" s="91"/>
      <c r="D980" s="91"/>
      <c r="E980" s="91"/>
      <c r="F980" s="84"/>
      <c r="G980" s="84"/>
      <c r="H980" s="84"/>
      <c r="I980" s="84"/>
      <c r="J980" s="84"/>
      <c r="K980" s="84"/>
      <c r="L980" s="84"/>
      <c r="M980" s="84"/>
      <c r="N980" s="84"/>
      <c r="O980" s="84"/>
      <c r="P980" s="84"/>
      <c r="Q980" s="84"/>
      <c r="R980" s="84"/>
      <c r="S980" s="84"/>
      <c r="T980" s="84"/>
      <c r="U980" s="84"/>
      <c r="V980" s="84"/>
      <c r="W980" s="84"/>
      <c r="X980" s="84"/>
      <c r="Y980" s="84"/>
      <c r="Z980" s="84"/>
    </row>
    <row r="981" spans="1:26" ht="12.75" customHeight="1" x14ac:dyDescent="0.35">
      <c r="A981" s="84"/>
      <c r="B981" s="90"/>
      <c r="C981" s="91"/>
      <c r="D981" s="91"/>
      <c r="E981" s="91"/>
      <c r="F981" s="84"/>
      <c r="G981" s="84"/>
      <c r="H981" s="84"/>
      <c r="I981" s="84"/>
      <c r="J981" s="84"/>
      <c r="K981" s="84"/>
      <c r="L981" s="84"/>
      <c r="M981" s="84"/>
      <c r="N981" s="84"/>
      <c r="O981" s="84"/>
      <c r="P981" s="84"/>
      <c r="Q981" s="84"/>
      <c r="R981" s="84"/>
      <c r="S981" s="84"/>
      <c r="T981" s="84"/>
      <c r="U981" s="84"/>
      <c r="V981" s="84"/>
      <c r="W981" s="84"/>
      <c r="X981" s="84"/>
      <c r="Y981" s="84"/>
      <c r="Z981" s="84"/>
    </row>
    <row r="982" spans="1:26" ht="12.75" customHeight="1" x14ac:dyDescent="0.35">
      <c r="A982" s="84"/>
      <c r="B982" s="90"/>
      <c r="C982" s="91"/>
      <c r="D982" s="91"/>
      <c r="E982" s="91"/>
      <c r="F982" s="84"/>
      <c r="G982" s="84"/>
      <c r="H982" s="84"/>
      <c r="I982" s="84"/>
      <c r="J982" s="84"/>
      <c r="K982" s="84"/>
      <c r="L982" s="84"/>
      <c r="M982" s="84"/>
      <c r="N982" s="84"/>
      <c r="O982" s="84"/>
      <c r="P982" s="84"/>
      <c r="Q982" s="84"/>
      <c r="R982" s="84"/>
      <c r="S982" s="84"/>
      <c r="T982" s="84"/>
      <c r="U982" s="84"/>
      <c r="V982" s="84"/>
      <c r="W982" s="84"/>
      <c r="X982" s="84"/>
      <c r="Y982" s="84"/>
      <c r="Z982" s="84"/>
    </row>
    <row r="983" spans="1:26" ht="12.75" customHeight="1" x14ac:dyDescent="0.35">
      <c r="A983" s="84"/>
      <c r="B983" s="90"/>
      <c r="C983" s="91"/>
      <c r="D983" s="91"/>
      <c r="E983" s="91"/>
      <c r="F983" s="84"/>
      <c r="G983" s="84"/>
      <c r="H983" s="84"/>
      <c r="I983" s="84"/>
      <c r="J983" s="84"/>
      <c r="K983" s="84"/>
      <c r="L983" s="84"/>
      <c r="M983" s="84"/>
      <c r="N983" s="84"/>
      <c r="O983" s="84"/>
      <c r="P983" s="84"/>
      <c r="Q983" s="84"/>
      <c r="R983" s="84"/>
      <c r="S983" s="84"/>
      <c r="T983" s="84"/>
      <c r="U983" s="84"/>
      <c r="V983" s="84"/>
      <c r="W983" s="84"/>
      <c r="X983" s="84"/>
      <c r="Y983" s="84"/>
      <c r="Z983" s="84"/>
    </row>
    <row r="984" spans="1:26" ht="12.75" customHeight="1" x14ac:dyDescent="0.35">
      <c r="A984" s="84"/>
      <c r="B984" s="90"/>
      <c r="C984" s="91"/>
      <c r="D984" s="91"/>
      <c r="E984" s="91"/>
      <c r="F984" s="84"/>
      <c r="G984" s="84"/>
      <c r="H984" s="84"/>
      <c r="I984" s="84"/>
      <c r="J984" s="84"/>
      <c r="K984" s="84"/>
      <c r="L984" s="84"/>
      <c r="M984" s="84"/>
      <c r="N984" s="84"/>
      <c r="O984" s="84"/>
      <c r="P984" s="84"/>
      <c r="Q984" s="84"/>
      <c r="R984" s="84"/>
      <c r="S984" s="84"/>
      <c r="T984" s="84"/>
      <c r="U984" s="84"/>
      <c r="V984" s="84"/>
      <c r="W984" s="84"/>
      <c r="X984" s="84"/>
      <c r="Y984" s="84"/>
      <c r="Z984" s="84"/>
    </row>
    <row r="985" spans="1:26" ht="12.75" customHeight="1" x14ac:dyDescent="0.35">
      <c r="A985" s="84"/>
      <c r="B985" s="90"/>
      <c r="C985" s="91"/>
      <c r="D985" s="91"/>
      <c r="E985" s="91"/>
      <c r="F985" s="84"/>
      <c r="G985" s="84"/>
      <c r="H985" s="84"/>
      <c r="I985" s="84"/>
      <c r="J985" s="84"/>
      <c r="K985" s="84"/>
      <c r="L985" s="84"/>
      <c r="M985" s="84"/>
      <c r="N985" s="84"/>
      <c r="O985" s="84"/>
      <c r="P985" s="84"/>
      <c r="Q985" s="84"/>
      <c r="R985" s="84"/>
      <c r="S985" s="84"/>
      <c r="T985" s="84"/>
      <c r="U985" s="84"/>
      <c r="V985" s="84"/>
      <c r="W985" s="84"/>
      <c r="X985" s="84"/>
      <c r="Y985" s="84"/>
      <c r="Z985" s="84"/>
    </row>
    <row r="986" spans="1:26" ht="12.75" customHeight="1" x14ac:dyDescent="0.35">
      <c r="A986" s="84"/>
      <c r="B986" s="90"/>
      <c r="C986" s="91"/>
      <c r="D986" s="91"/>
      <c r="E986" s="91"/>
      <c r="F986" s="84"/>
      <c r="G986" s="84"/>
      <c r="H986" s="84"/>
      <c r="I986" s="84"/>
      <c r="J986" s="84"/>
      <c r="K986" s="84"/>
      <c r="L986" s="84"/>
      <c r="M986" s="84"/>
      <c r="N986" s="84"/>
      <c r="O986" s="84"/>
      <c r="P986" s="84"/>
      <c r="Q986" s="84"/>
      <c r="R986" s="84"/>
      <c r="S986" s="84"/>
      <c r="T986" s="84"/>
      <c r="U986" s="84"/>
      <c r="V986" s="84"/>
      <c r="W986" s="84"/>
      <c r="X986" s="84"/>
      <c r="Y986" s="84"/>
      <c r="Z986" s="84"/>
    </row>
    <row r="987" spans="1:26" ht="12.75" customHeight="1" x14ac:dyDescent="0.35">
      <c r="A987" s="84"/>
      <c r="B987" s="90"/>
      <c r="C987" s="91"/>
      <c r="D987" s="91"/>
      <c r="E987" s="91"/>
      <c r="F987" s="84"/>
      <c r="G987" s="84"/>
      <c r="H987" s="84"/>
      <c r="I987" s="84"/>
      <c r="J987" s="84"/>
      <c r="K987" s="84"/>
      <c r="L987" s="84"/>
      <c r="M987" s="84"/>
      <c r="N987" s="84"/>
      <c r="O987" s="84"/>
      <c r="P987" s="84"/>
      <c r="Q987" s="84"/>
      <c r="R987" s="84"/>
      <c r="S987" s="84"/>
      <c r="T987" s="84"/>
      <c r="U987" s="84"/>
      <c r="V987" s="84"/>
      <c r="W987" s="84"/>
      <c r="X987" s="84"/>
      <c r="Y987" s="84"/>
      <c r="Z987" s="84"/>
    </row>
    <row r="988" spans="1:26" ht="12.75" customHeight="1" x14ac:dyDescent="0.35">
      <c r="A988" s="84"/>
      <c r="B988" s="90"/>
      <c r="C988" s="91"/>
      <c r="D988" s="91"/>
      <c r="E988" s="91"/>
      <c r="F988" s="84"/>
      <c r="G988" s="84"/>
      <c r="H988" s="84"/>
      <c r="I988" s="84"/>
      <c r="J988" s="84"/>
      <c r="K988" s="84"/>
      <c r="L988" s="84"/>
      <c r="M988" s="84"/>
      <c r="N988" s="84"/>
      <c r="O988" s="84"/>
      <c r="P988" s="84"/>
      <c r="Q988" s="84"/>
      <c r="R988" s="84"/>
      <c r="S988" s="84"/>
      <c r="T988" s="84"/>
      <c r="U988" s="84"/>
      <c r="V988" s="84"/>
      <c r="W988" s="84"/>
      <c r="X988" s="84"/>
      <c r="Y988" s="84"/>
      <c r="Z988" s="84"/>
    </row>
    <row r="989" spans="1:26" ht="12.75" customHeight="1" x14ac:dyDescent="0.35">
      <c r="A989" s="84"/>
      <c r="B989" s="90"/>
      <c r="C989" s="91"/>
      <c r="D989" s="91"/>
      <c r="E989" s="91"/>
      <c r="F989" s="84"/>
      <c r="G989" s="84"/>
      <c r="H989" s="84"/>
      <c r="I989" s="84"/>
      <c r="J989" s="84"/>
      <c r="K989" s="84"/>
      <c r="L989" s="84"/>
      <c r="M989" s="84"/>
      <c r="N989" s="84"/>
      <c r="O989" s="84"/>
      <c r="P989" s="84"/>
      <c r="Q989" s="84"/>
      <c r="R989" s="84"/>
      <c r="S989" s="84"/>
      <c r="T989" s="84"/>
      <c r="U989" s="84"/>
      <c r="V989" s="84"/>
      <c r="W989" s="84"/>
      <c r="X989" s="84"/>
      <c r="Y989" s="84"/>
      <c r="Z989" s="84"/>
    </row>
    <row r="990" spans="1:26" ht="12.75" customHeight="1" x14ac:dyDescent="0.35">
      <c r="A990" s="84"/>
      <c r="B990" s="90"/>
      <c r="C990" s="91"/>
      <c r="D990" s="91"/>
      <c r="E990" s="91"/>
      <c r="F990" s="84"/>
      <c r="G990" s="84"/>
      <c r="H990" s="84"/>
      <c r="I990" s="84"/>
      <c r="J990" s="84"/>
      <c r="K990" s="84"/>
      <c r="L990" s="84"/>
      <c r="M990" s="84"/>
      <c r="N990" s="84"/>
      <c r="O990" s="84"/>
      <c r="P990" s="84"/>
      <c r="Q990" s="84"/>
      <c r="R990" s="84"/>
      <c r="S990" s="84"/>
      <c r="T990" s="84"/>
      <c r="U990" s="84"/>
      <c r="V990" s="84"/>
      <c r="W990" s="84"/>
      <c r="X990" s="84"/>
      <c r="Y990" s="84"/>
      <c r="Z990" s="84"/>
    </row>
    <row r="991" spans="1:26" ht="12.75" customHeight="1" x14ac:dyDescent="0.35">
      <c r="A991" s="84"/>
      <c r="B991" s="90"/>
      <c r="C991" s="91"/>
      <c r="D991" s="91"/>
      <c r="E991" s="91"/>
      <c r="F991" s="84"/>
      <c r="G991" s="84"/>
      <c r="H991" s="84"/>
      <c r="I991" s="84"/>
      <c r="J991" s="84"/>
      <c r="K991" s="84"/>
      <c r="L991" s="84"/>
      <c r="M991" s="84"/>
      <c r="N991" s="84"/>
      <c r="O991" s="84"/>
      <c r="P991" s="84"/>
      <c r="Q991" s="84"/>
      <c r="R991" s="84"/>
      <c r="S991" s="84"/>
      <c r="T991" s="84"/>
      <c r="U991" s="84"/>
      <c r="V991" s="84"/>
      <c r="W991" s="84"/>
      <c r="X991" s="84"/>
      <c r="Y991" s="84"/>
      <c r="Z991" s="84"/>
    </row>
    <row r="992" spans="1:26" ht="12.75" customHeight="1" x14ac:dyDescent="0.35">
      <c r="A992" s="84"/>
      <c r="B992" s="90"/>
      <c r="C992" s="91"/>
      <c r="D992" s="91"/>
      <c r="E992" s="91"/>
      <c r="F992" s="84"/>
      <c r="G992" s="84"/>
      <c r="H992" s="84"/>
      <c r="I992" s="84"/>
      <c r="J992" s="84"/>
      <c r="K992" s="84"/>
      <c r="L992" s="84"/>
      <c r="M992" s="84"/>
      <c r="N992" s="84"/>
      <c r="O992" s="84"/>
      <c r="P992" s="84"/>
      <c r="Q992" s="84"/>
      <c r="R992" s="84"/>
      <c r="S992" s="84"/>
      <c r="T992" s="84"/>
      <c r="U992" s="84"/>
      <c r="V992" s="84"/>
      <c r="W992" s="84"/>
      <c r="X992" s="84"/>
      <c r="Y992" s="84"/>
      <c r="Z992" s="84"/>
    </row>
    <row r="993" spans="1:26" ht="12.75" customHeight="1" x14ac:dyDescent="0.35">
      <c r="A993" s="84"/>
      <c r="B993" s="90"/>
      <c r="C993" s="91"/>
      <c r="D993" s="91"/>
      <c r="E993" s="91"/>
      <c r="F993" s="84"/>
      <c r="G993" s="84"/>
      <c r="H993" s="84"/>
      <c r="I993" s="84"/>
      <c r="J993" s="84"/>
      <c r="K993" s="84"/>
      <c r="L993" s="84"/>
      <c r="M993" s="84"/>
      <c r="N993" s="84"/>
      <c r="O993" s="84"/>
      <c r="P993" s="84"/>
      <c r="Q993" s="84"/>
      <c r="R993" s="84"/>
      <c r="S993" s="84"/>
      <c r="T993" s="84"/>
      <c r="U993" s="84"/>
      <c r="V993" s="84"/>
      <c r="W993" s="84"/>
      <c r="X993" s="84"/>
      <c r="Y993" s="84"/>
      <c r="Z993" s="84"/>
    </row>
    <row r="994" spans="1:26" ht="12.75" customHeight="1" x14ac:dyDescent="0.35">
      <c r="A994" s="84"/>
      <c r="B994" s="90"/>
      <c r="C994" s="91"/>
      <c r="D994" s="91"/>
      <c r="E994" s="91"/>
      <c r="F994" s="84"/>
      <c r="G994" s="84"/>
      <c r="H994" s="84"/>
      <c r="I994" s="84"/>
      <c r="J994" s="84"/>
      <c r="K994" s="84"/>
      <c r="L994" s="84"/>
      <c r="M994" s="84"/>
      <c r="N994" s="84"/>
      <c r="O994" s="84"/>
      <c r="P994" s="84"/>
      <c r="Q994" s="84"/>
      <c r="R994" s="84"/>
      <c r="S994" s="84"/>
      <c r="T994" s="84"/>
      <c r="U994" s="84"/>
      <c r="V994" s="84"/>
      <c r="W994" s="84"/>
      <c r="X994" s="84"/>
      <c r="Y994" s="84"/>
      <c r="Z994" s="84"/>
    </row>
    <row r="995" spans="1:26" ht="12.75" customHeight="1" x14ac:dyDescent="0.35">
      <c r="A995" s="84"/>
      <c r="B995" s="90"/>
      <c r="C995" s="91"/>
      <c r="D995" s="91"/>
      <c r="E995" s="91"/>
      <c r="F995" s="84"/>
      <c r="G995" s="84"/>
      <c r="H995" s="84"/>
      <c r="I995" s="84"/>
      <c r="J995" s="84"/>
      <c r="K995" s="84"/>
      <c r="L995" s="84"/>
      <c r="M995" s="84"/>
      <c r="N995" s="84"/>
      <c r="O995" s="84"/>
      <c r="P995" s="84"/>
      <c r="Q995" s="84"/>
      <c r="R995" s="84"/>
      <c r="S995" s="84"/>
      <c r="T995" s="84"/>
      <c r="U995" s="84"/>
      <c r="V995" s="84"/>
      <c r="W995" s="84"/>
      <c r="X995" s="84"/>
      <c r="Y995" s="84"/>
      <c r="Z995" s="84"/>
    </row>
    <row r="996" spans="1:26" ht="12.75" customHeight="1" x14ac:dyDescent="0.35">
      <c r="A996" s="84"/>
      <c r="B996" s="90"/>
      <c r="C996" s="91"/>
      <c r="D996" s="91"/>
      <c r="E996" s="91"/>
      <c r="F996" s="84"/>
      <c r="G996" s="84"/>
      <c r="H996" s="84"/>
      <c r="I996" s="84"/>
      <c r="J996" s="84"/>
      <c r="K996" s="84"/>
      <c r="L996" s="84"/>
      <c r="M996" s="84"/>
      <c r="N996" s="84"/>
      <c r="O996" s="84"/>
      <c r="P996" s="84"/>
      <c r="Q996" s="84"/>
      <c r="R996" s="84"/>
      <c r="S996" s="84"/>
      <c r="T996" s="84"/>
      <c r="U996" s="84"/>
      <c r="V996" s="84"/>
      <c r="W996" s="84"/>
      <c r="X996" s="84"/>
      <c r="Y996" s="84"/>
      <c r="Z996" s="84"/>
    </row>
    <row r="997" spans="1:26" ht="12.75" customHeight="1" x14ac:dyDescent="0.35">
      <c r="A997" s="84"/>
      <c r="B997" s="90"/>
      <c r="C997" s="91"/>
      <c r="D997" s="91"/>
      <c r="E997" s="91"/>
      <c r="F997" s="84"/>
      <c r="G997" s="84"/>
      <c r="H997" s="84"/>
      <c r="I997" s="84"/>
      <c r="J997" s="84"/>
      <c r="K997" s="84"/>
      <c r="L997" s="84"/>
      <c r="M997" s="84"/>
      <c r="N997" s="84"/>
      <c r="O997" s="84"/>
      <c r="P997" s="84"/>
      <c r="Q997" s="84"/>
      <c r="R997" s="84"/>
      <c r="S997" s="84"/>
      <c r="T997" s="84"/>
      <c r="U997" s="84"/>
      <c r="V997" s="84"/>
      <c r="W997" s="84"/>
      <c r="X997" s="84"/>
      <c r="Y997" s="84"/>
      <c r="Z997" s="84"/>
    </row>
    <row r="998" spans="1:26" ht="12.75" customHeight="1" x14ac:dyDescent="0.35">
      <c r="A998" s="84"/>
      <c r="B998" s="90"/>
      <c r="C998" s="91"/>
      <c r="D998" s="91"/>
      <c r="E998" s="91"/>
      <c r="F998" s="84"/>
      <c r="G998" s="84"/>
      <c r="H998" s="84"/>
      <c r="I998" s="84"/>
      <c r="J998" s="84"/>
      <c r="K998" s="84"/>
      <c r="L998" s="84"/>
      <c r="M998" s="84"/>
      <c r="N998" s="84"/>
      <c r="O998" s="84"/>
      <c r="P998" s="84"/>
      <c r="Q998" s="84"/>
      <c r="R998" s="84"/>
      <c r="S998" s="84"/>
      <c r="T998" s="84"/>
      <c r="U998" s="84"/>
      <c r="V998" s="84"/>
      <c r="W998" s="84"/>
      <c r="X998" s="84"/>
      <c r="Y998" s="84"/>
      <c r="Z998" s="84"/>
    </row>
    <row r="999" spans="1:26" ht="12.75" customHeight="1" x14ac:dyDescent="0.35">
      <c r="A999" s="84"/>
      <c r="B999" s="90"/>
      <c r="C999" s="91"/>
      <c r="D999" s="91"/>
      <c r="E999" s="91"/>
      <c r="F999" s="84"/>
      <c r="G999" s="84"/>
      <c r="H999" s="84"/>
      <c r="I999" s="84"/>
      <c r="J999" s="84"/>
      <c r="K999" s="84"/>
      <c r="L999" s="84"/>
      <c r="M999" s="84"/>
      <c r="N999" s="84"/>
      <c r="O999" s="84"/>
      <c r="P999" s="84"/>
      <c r="Q999" s="84"/>
      <c r="R999" s="84"/>
      <c r="S999" s="84"/>
      <c r="T999" s="84"/>
      <c r="U999" s="84"/>
      <c r="V999" s="84"/>
      <c r="W999" s="84"/>
      <c r="X999" s="84"/>
      <c r="Y999" s="84"/>
      <c r="Z999" s="84"/>
    </row>
    <row r="1000" spans="1:26" ht="12.75" customHeight="1" x14ac:dyDescent="0.35">
      <c r="A1000" s="84"/>
      <c r="B1000" s="90"/>
      <c r="C1000" s="91"/>
      <c r="D1000" s="91"/>
      <c r="E1000" s="91"/>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mergeCells count="88">
    <mergeCell ref="C164:D164"/>
    <mergeCell ref="E164:F164"/>
    <mergeCell ref="C165:D165"/>
    <mergeCell ref="E165:F165"/>
    <mergeCell ref="C161:D161"/>
    <mergeCell ref="E161:F161"/>
    <mergeCell ref="C162:D162"/>
    <mergeCell ref="E162:F162"/>
    <mergeCell ref="C163:D163"/>
    <mergeCell ref="E163:F163"/>
    <mergeCell ref="B157:F157"/>
    <mergeCell ref="B158:F158"/>
    <mergeCell ref="C159:D159"/>
    <mergeCell ref="E159:F159"/>
    <mergeCell ref="C160:D160"/>
    <mergeCell ref="E160:F160"/>
    <mergeCell ref="C152:F152"/>
    <mergeCell ref="C130:F130"/>
    <mergeCell ref="C132:F132"/>
    <mergeCell ref="C134:F134"/>
    <mergeCell ref="C136:F136"/>
    <mergeCell ref="C138:F138"/>
    <mergeCell ref="C140:F140"/>
    <mergeCell ref="C142:F142"/>
    <mergeCell ref="C144:F144"/>
    <mergeCell ref="C146:F146"/>
    <mergeCell ref="C148:F148"/>
    <mergeCell ref="C150:F150"/>
    <mergeCell ref="C128:F128"/>
    <mergeCell ref="C106:F106"/>
    <mergeCell ref="C108:F108"/>
    <mergeCell ref="C110:F110"/>
    <mergeCell ref="C112:F112"/>
    <mergeCell ref="C114:F114"/>
    <mergeCell ref="C116:F116"/>
    <mergeCell ref="C118:F118"/>
    <mergeCell ref="C120:F120"/>
    <mergeCell ref="C122:F122"/>
    <mergeCell ref="C124:F124"/>
    <mergeCell ref="C126:F126"/>
    <mergeCell ref="C104:F104"/>
    <mergeCell ref="C82:F82"/>
    <mergeCell ref="C84:F84"/>
    <mergeCell ref="C86:F86"/>
    <mergeCell ref="C88:F88"/>
    <mergeCell ref="C90:F90"/>
    <mergeCell ref="C92:F92"/>
    <mergeCell ref="C94:F94"/>
    <mergeCell ref="C96:F96"/>
    <mergeCell ref="C98:F98"/>
    <mergeCell ref="C100:F100"/>
    <mergeCell ref="C102:F102"/>
    <mergeCell ref="C80:F80"/>
    <mergeCell ref="C61:E61"/>
    <mergeCell ref="C62:E62"/>
    <mergeCell ref="C63:E63"/>
    <mergeCell ref="C64:E64"/>
    <mergeCell ref="C65:E65"/>
    <mergeCell ref="C66:E66"/>
    <mergeCell ref="C67:E67"/>
    <mergeCell ref="C68:E68"/>
    <mergeCell ref="B73:F73"/>
    <mergeCell ref="C76:F76"/>
    <mergeCell ref="C78:F78"/>
    <mergeCell ref="C60:E60"/>
    <mergeCell ref="B49:F49"/>
    <mergeCell ref="C50:E50"/>
    <mergeCell ref="C51:E51"/>
    <mergeCell ref="C52:E52"/>
    <mergeCell ref="C53:E53"/>
    <mergeCell ref="C54:E54"/>
    <mergeCell ref="C55:E55"/>
    <mergeCell ref="C56:E56"/>
    <mergeCell ref="C57:E57"/>
    <mergeCell ref="C58:E58"/>
    <mergeCell ref="C59:E59"/>
    <mergeCell ref="B48:F48"/>
    <mergeCell ref="B1:F4"/>
    <mergeCell ref="B5:F5"/>
    <mergeCell ref="B6:F6"/>
    <mergeCell ref="B7:F7"/>
    <mergeCell ref="B8:F8"/>
    <mergeCell ref="B10:F10"/>
    <mergeCell ref="B11:B12"/>
    <mergeCell ref="C11:E11"/>
    <mergeCell ref="F11:F12"/>
    <mergeCell ref="B36:F36"/>
    <mergeCell ref="B37:F37"/>
  </mergeCells>
  <dataValidations count="2">
    <dataValidation type="list" allowBlank="1" showErrorMessage="1" sqref="C147 C149" xr:uid="{C01507D0-74AB-4F0E-B96D-79C61E920DC9}">
      <formula1>"0.0,1.0,2.0,3.0"</formula1>
    </dataValidation>
    <dataValidation type="list" allowBlank="1" showErrorMessage="1" sqref="C20:E20" xr:uid="{51D5587B-B84C-4E13-B2D9-4598BC170868}">
      <formula1>"1.0,2.0,3.0,4.0"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89539d5874db385a1bce5bdad7c4460f">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4695750258b5d078ac10f26d822d74c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Text">
          <xsd:maxLength value="255"/>
        </xsd:restriction>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Prefix xmlns="ceb00776-aa5c-4fc8-b6fe-5f035152e4b6">Tracking Tool</DocPrefix>
    <TrustFund xmlns="b8caa731-411c-4ce8-a2a6-5b517e250d33">GET</TrustFund>
    <FocalArea xmlns="b8caa731-411c-4ce8-a2a6-5b517e250d33" xsi:nil="true"/>
    <RecordStatus xmlns="b8caa731-411c-4ce8-a2a6-5b517e250d33">InActive</RecordStatus>
    <GEFID xmlns="ceb00776-aa5c-4fc8-b6fe-5f035152e4b6">10300</GEFID>
    <DocActive xmlns="ceb00776-aa5c-4fc8-b6fe-5f035152e4b6">Active</DocActive>
    <ProjectTitle xmlns="b8caa731-411c-4ce8-a2a6-5b517e250d33" xsi:nil="true"/>
    <GEFProjectID xmlns="ceb00776-aa5c-4fc8-b6fe-5f035152e4b6">808ef139-7197-e911-a835-000d3a375590</GEFProjectID>
    <Country1 xmlns="ceb00776-aa5c-4fc8-b6fe-5f035152e4b6" xsi:nil="true"/>
    <DocCategory xmlns="b8caa731-411c-4ce8-a2a6-5b517e250d33" xsi:nil="true"/>
    <GEFID xmlns="b8caa731-411c-4ce8-a2a6-5b517e250d33" xsi:nil="true"/>
    <GEFCountry xmlns="ceb00776-aa5c-4fc8-b6fe-5f035152e4b6">Colombia</GEFCountry>
    <FocalArea xmlns="ceb00776-aa5c-4fc8-b6fe-5f035152e4b6">Multi Focal Area</FocalArea>
    <ProjectStatus xmlns="b8caa731-411c-4ce8-a2a6-5b517e250d33">Under Implementation</ProjectStatus>
    <Classification xmlns="ceb00776-aa5c-4fc8-b6fe-5f035152e4b6">Public</Classification>
    <DocCategory xmlns="ceb00776-aa5c-4fc8-b6fe-5f035152e4b6">M and E Document</DocCategory>
    <ProjectTitle xmlns="ceb00776-aa5c-4fc8-b6fe-5f035152e4b6">Forest Conservation and Sustainability in the Heart of the Colombian Amazon (AF2)</ProjectTitle>
    <ProjectTypeSubType2 xmlns="b8caa731-411c-4ce8-a2a6-5b517e250d33" xsi:nil="true"/>
    <DocType xmlns="ceb00776-aa5c-4fc8-b6fe-5f035152e4b6">MTR</DocType>
    <ProjectType xmlns="b8caa731-411c-4ce8-a2a6-5b517e250d33" xsi:nil="true"/>
    <DocumentTitle xmlns="ceb00776-aa5c-4fc8-b6fe-5f035152e4b6">10300-METT APR_CORPOAMAZONIA_CDA_2023</DocumentTitle>
    <Phase xmlns="b8caa731-411c-4ce8-a2a6-5b517e250d33">GEF - 7</Phase>
    <ProjectType xmlns="ceb00776-aa5c-4fc8-b6fe-5f035152e4b6">FSP</ProjectType>
    <DocClassification xmlns="b8caa731-411c-4ce8-a2a6-5b517e250d33">Public</DocClassification>
    <TrustFundType xmlns="ceb00776-aa5c-4fc8-b6fe-5f035152e4b6">GET</TrustFundType>
    <ProjectTypeSubType1 xmlns="b8caa731-411c-4ce8-a2a6-5b517e250d33">FSP Child PPG</ProjectTypeSubType1>
    <TaxCatchAll xmlns="3e02667f-0271-471b-bd6e-11a2e16def1d" xsi:nil="true"/>
    <lcf76f155ced4ddcb4097134ff3c332f xmlns="ff57b53f-0493-42a0-86f6-b9b1333ab0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D76523-0710-474C-94B3-D7459921F32C}"/>
</file>

<file path=customXml/itemProps2.xml><?xml version="1.0" encoding="utf-8"?>
<ds:datastoreItem xmlns:ds="http://schemas.openxmlformats.org/officeDocument/2006/customXml" ds:itemID="{0CFABEF7-DDAA-4C23-A0C4-73731CCD9854}"/>
</file>

<file path=customXml/itemProps3.xml><?xml version="1.0" encoding="utf-8"?>
<ds:datastoreItem xmlns:ds="http://schemas.openxmlformats.org/officeDocument/2006/customXml" ds:itemID="{6F2AB6B7-D30A-4AEC-ADD6-61FB095D70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PNR MIRAFLORES PICACHOS</vt:lpstr>
      <vt:lpstr>RFPN SERRANIA LA LINDOSA_</vt:lpstr>
      <vt:lpstr>APR BAJO GUAYABERO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Gallego</dc:creator>
  <cp:lastModifiedBy>Ana Maria Gonzalez Velosa</cp:lastModifiedBy>
  <dcterms:created xsi:type="dcterms:W3CDTF">2024-08-06T05:03:51Z</dcterms:created>
  <dcterms:modified xsi:type="dcterms:W3CDTF">2024-11-25T18:38:37Z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0x01010000FE34C145B86045B63DA32DFB8FDDBE00F30692405A985C4A8B0A6D5A715BB992</vt:lpwstr>
  </property>
</Properties>
</file>